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Documents\mireille\ARPCE\DEM\Tableaux de bord\Tableaux de bord DEM\2021\site internet ARPCE\"/>
    </mc:Choice>
  </mc:AlternateContent>
  <bookViews>
    <workbookView xWindow="0" yWindow="0" windowWidth="24000" windowHeight="9300" tabRatio="715"/>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B130" i="9" l="1"/>
  <c r="B107" i="9"/>
  <c r="B84" i="9"/>
  <c r="B59" i="9"/>
  <c r="B36" i="9"/>
  <c r="AY7" i="14" l="1"/>
  <c r="AZ7" i="14"/>
  <c r="BA7" i="14"/>
  <c r="BB7" i="14"/>
  <c r="BC7" i="14"/>
  <c r="BD7" i="14"/>
  <c r="BE7" i="14"/>
  <c r="BF7" i="14"/>
  <c r="BG7" i="14"/>
  <c r="BH7" i="14"/>
  <c r="BI7" i="14"/>
  <c r="BJ7" i="14"/>
  <c r="AT7" i="14" l="1"/>
  <c r="AW7" i="14"/>
  <c r="AV7" i="14" l="1"/>
  <c r="AU7" i="14"/>
  <c r="AX7" i="14"/>
  <c r="AS7" i="14" l="1"/>
  <c r="AR7" i="14" l="1"/>
  <c r="AQ7" i="14" l="1"/>
  <c r="AO7" i="14" l="1"/>
  <c r="AP7" i="14"/>
  <c r="B35" i="9" l="1"/>
  <c r="B58" i="9" s="1"/>
  <c r="B83" i="9" s="1"/>
  <c r="B106" i="9" s="1"/>
  <c r="B129" i="9" s="1"/>
  <c r="M11" i="19" l="1"/>
  <c r="U11" i="19" s="1"/>
  <c r="W11" i="19" s="1"/>
  <c r="N11" i="19"/>
  <c r="R11" i="19" s="1"/>
  <c r="O11" i="19"/>
  <c r="S11" i="19" s="1"/>
  <c r="L11" i="19"/>
  <c r="T11" i="19" s="1"/>
  <c r="V11" i="19" s="1"/>
  <c r="H2" i="19"/>
  <c r="G2" i="19"/>
  <c r="D2" i="19"/>
  <c r="C2" i="19"/>
  <c r="Q11" i="19" l="1"/>
  <c r="P11" i="19"/>
  <c r="B34" i="9" l="1"/>
  <c r="B57" i="9" s="1"/>
  <c r="B82" i="9" s="1"/>
  <c r="B105" i="9" s="1"/>
  <c r="B128" i="9" s="1"/>
  <c r="B33" i="9"/>
  <c r="B56" i="9" s="1"/>
  <c r="B81" i="9" s="1"/>
  <c r="B104" i="9" s="1"/>
  <c r="B127" i="9" s="1"/>
  <c r="AM7" i="14" l="1"/>
  <c r="AN7" i="14"/>
  <c r="O129" i="9" l="1"/>
  <c r="O35" i="9"/>
  <c r="O106" i="9"/>
  <c r="O58" i="9"/>
  <c r="O83"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27" i="9" l="1"/>
  <c r="O128" i="9" l="1"/>
  <c r="O56" i="9"/>
  <c r="O82" i="9"/>
  <c r="O104" i="9"/>
  <c r="O57" i="9"/>
  <c r="O33" i="9"/>
  <c r="O105" i="9"/>
  <c r="O81" i="9"/>
  <c r="O34"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<sst xmlns="http://schemas.openxmlformats.org/spreadsheetml/2006/main" count="298" uniqueCount="101">
  <si>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</si>
  <si>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</si>
  <si>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</si>
  <si>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</si>
  <si>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</si>
  <si>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</si>
  <si>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</si>
  <si>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</si>
  <si>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</si>
  <si>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</si>
  <si>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</si>
  <si>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</si>
  <si>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</si>
  <si>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</si>
  <si>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</si>
  <si>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</si>
  <si>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</si>
  <si>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</si>
  <si>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</si>
  <si>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</si>
  <si>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</si>
  <si>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</si>
  <si>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</si>
  <si>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</si>
  <si>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</si>
  <si>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</si>
  <si>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</si>
  <si>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</si>
  <si>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</si>
  <si>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</si>
  <si>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</si>
  <si>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</si>
  <si>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</si>
  <si>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</si>
  <si>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</si>
  <si>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</si>
  <si>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</si>
  <si>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</si>
  <si>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</si>
  <si>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</si>
  <si>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</si>
  <si>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</si>
  <si>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</si>
  <si>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</si>
  <si>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</si>
  <si>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</si>
  <si>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</si>
  <si>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</si>
  <si>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</si>
  <si>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</si>
  <si>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</si>
  <si>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</si>
  <si>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</si>
  <si>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</si>
  <si>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</si>
  <si>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</si>
  <si>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</si>
  <si>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</si>
  <si>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</si>
  <si>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</si>
  <si>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</si>
  <si>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</si>
  <si>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</si>
  <si>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</si>
  <si>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</si>
  <si>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</si>
  <si>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</si>
  <si>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</si>
  <si>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</si>
  <si>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</si>
  <si>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</si>
  <si>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</si>
  <si>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</si>
  <si>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</si>
  <si>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</si>
  <si>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</si>
  <si>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</si>
  <si>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</si>
  <si>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</si>
  <si>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</si>
  <si>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</si>
  <si>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</si>
  <si>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</si>
  <si>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</si>
  <si>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</si>
  <si>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</si>
  <si>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</si>
  <si>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</si>
  <si>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</si>
  <si>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</si>
  <si>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</si>
  <si>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</si>
  <si>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</si>
  <si>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</si>
  <si>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</si>
  <si>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</si>
  <si>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</si>
  <si>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</si>
  <si>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Agents Enrégistrés (000) et Parts de Marché des Opérateurs (Année 2021)</t>
  </si>
  <si>
    <t>Abonnés Enrégistrés (000) et Parts de Marché des Opérateurs (Année 2021)</t>
  </si>
  <si>
    <t>Abonnés Actifs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</si>
</sst>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_(* \(#,##0\);_(* &quot;-&quot;_);_(@_)"/>
    <numFmt numFmtId="165" formatCode="_-* #,##0.00\ _F_-;\-* #,##0.00\ _F_-;_-* &quot;-&quot;??\ _F_-;_-@_-"/>
    <numFmt numFmtId="166" formatCode="0.0%"/>
    <numFmt numFmtId="167" formatCode="[$-40C]mmm\-yy;@"/>
    <numFmt numFmtId="168" formatCode="_-* #,##0\ _€_-;\-* #,##0\ _€_-;_-* &quot;-&quot;??\ _€_-;_-@_-"/>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6" fontId="0" fillId="0" borderId="0" xfId="9" applyNumberFormat="1" applyFont="1"/>
    <xf numFmtId="0" fontId="0" fillId="0" borderId="5" xfId="0" applyFill="1" applyBorder="1"/>
    <xf numFmtId="0" fontId="21" fillId="0" borderId="5" xfId="0" applyFont="1" applyFill="1" applyBorder="1"/>
    <xf numFmtId="167"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8" fontId="1" fillId="0" borderId="10" xfId="11" applyNumberFormat="1" applyFont="1" applyBorder="1"/>
    <xf numFmtId="168"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6" fontId="2" fillId="2" borderId="6" xfId="9" applyNumberFormat="1" applyFont="1" applyFill="1" applyBorder="1"/>
    <xf numFmtId="166" fontId="2" fillId="2" borderId="1" xfId="9" applyNumberFormat="1" applyFont="1" applyFill="1" applyBorder="1"/>
    <xf numFmtId="0" fontId="2" fillId="0" borderId="1" xfId="0" applyFont="1" applyFill="1" applyBorder="1"/>
    <xf numFmtId="0" fontId="2" fillId="8" borderId="1" xfId="0" applyFont="1" applyFill="1" applyBorder="1"/>
    <xf numFmtId="168" fontId="2" fillId="8" borderId="6" xfId="11" applyNumberFormat="1" applyFont="1" applyFill="1" applyBorder="1"/>
    <xf numFmtId="168"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8"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4" fontId="2" fillId="2" borderId="6" xfId="0" applyNumberFormat="1" applyFont="1" applyFill="1" applyBorder="1"/>
    <xf numFmtId="164" fontId="2" fillId="2" borderId="1" xfId="0" applyNumberFormat="1" applyFont="1" applyFill="1" applyBorder="1"/>
    <xf numFmtId="164" fontId="0" fillId="2" borderId="10" xfId="0" applyNumberFormat="1" applyFill="1" applyBorder="1"/>
    <xf numFmtId="164"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7" fontId="0" fillId="7" borderId="0" xfId="0" applyNumberFormat="1" applyFill="1" applyBorder="1"/>
    <xf numFmtId="3" fontId="2" fillId="2" borderId="5" xfId="0"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0" xfId="0" applyNumberFormat="1" applyFont="1" applyFill="1" applyBorder="1"/>
    <xf numFmtId="166" fontId="23" fillId="2" borderId="0" xfId="9" applyNumberFormat="1" applyFont="1" applyFill="1"/>
    <xf numFmtId="166"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69" fontId="4" fillId="0" borderId="16" xfId="11" applyNumberFormat="1" applyFont="1" applyFill="1" applyBorder="1"/>
    <xf numFmtId="43" fontId="4" fillId="0" borderId="14" xfId="11" applyFont="1" applyFill="1" applyBorder="1"/>
    <xf numFmtId="43" fontId="4" fillId="0" borderId="12" xfId="11" applyFont="1" applyFill="1" applyBorder="1"/>
    <xf numFmtId="169"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cellStyle name="Legal 8½ x 14 in 10" xfId="10"/>
    <cellStyle name="Milliers" xfId="11" builtinId="3"/>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Enrégistrés'!$B$34</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0-4965-98A0-8210E3D56F8C}"/>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0-4965-98A0-8210E3D56F8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Enrégistrés'!$C$34:$M$34</c:f>
              <c:numCache>
                <c:formatCode>0.0%</c:formatCode>
                <c:ptCount val="11"/>
                <c:pt idx="0">
                  <c:v>0.52817731667059642</c:v>
                </c:pt>
                <c:pt idx="1">
                  <c:v>0.5215517829140246</c:v>
                </c:pt>
                <c:pt idx="2">
                  <c:v>0.5185185185185186</c:v>
                </c:pt>
                <c:pt idx="3">
                  <c:v>0.51886283674465195</c:v>
                </c:pt>
                <c:pt idx="4">
                  <c:v>0.51881760817307687</c:v>
                </c:pt>
                <c:pt idx="5">
                  <c:v>0.51365216349035114</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'Agents Enrégistrés'!$B$35</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0.47182268332940341</c:v>
                </c:pt>
                <c:pt idx="1">
                  <c:v>0.47844821708597529</c:v>
                </c:pt>
                <c:pt idx="2">
                  <c:v>0.48148148148148151</c:v>
                </c:pt>
                <c:pt idx="3">
                  <c:v>0.48113716325534811</c:v>
                </c:pt>
                <c:pt idx="4">
                  <c:v>0.48118239182692307</c:v>
                </c:pt>
                <c:pt idx="5">
                  <c:v>0.4863478365096488</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91664"/>
        <c:axId val="-1303897648"/>
      </c:lineChart>
      <c:catAx>
        <c:axId val="-1303891664"/>
        <c:scaling>
          <c:orientation val="minMax"/>
        </c:scaling>
        <c:delete val="0"/>
        <c:axPos val="b"/>
        <c:majorGridlines/>
        <c:numFmt formatCode="General" sourceLinked="1"/>
        <c:majorTickMark val="none"/>
        <c:minorTickMark val="none"/>
        <c:tickLblPos val="nextTo"/>
        <c:crossAx val="-1303897648"/>
        <c:crosses val="autoZero"/>
        <c:auto val="1"/>
        <c:lblAlgn val="ctr"/>
        <c:lblOffset val="100"/>
        <c:noMultiLvlLbl val="0"/>
      </c:catAx>
      <c:valAx>
        <c:axId val="-1303897648"/>
        <c:scaling>
          <c:orientation val="minMax"/>
        </c:scaling>
        <c:delete val="0"/>
        <c:axPos val="l"/>
        <c:numFmt formatCode="0.0%" sourceLinked="1"/>
        <c:majorTickMark val="none"/>
        <c:minorTickMark val="none"/>
        <c:tickLblPos val="nextTo"/>
        <c:crossAx val="-130389166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C2-4CF9-BBC7-AB36F93B332B}"/>
            </c:ext>
          </c:extLst>
        </c:ser>
        <c:dLbls>
          <c:showLegendKey val="0"/>
          <c:showVal val="0"/>
          <c:showCatName val="0"/>
          <c:showSerName val="0"/>
          <c:showPercent val="0"/>
          <c:showBubbleSize val="0"/>
        </c:dLbls>
        <c:marker val="1"/>
        <c:smooth val="0"/>
        <c:axId val="-1303896016"/>
        <c:axId val="-1303891120"/>
      </c:lineChart>
      <c:catAx>
        <c:axId val="-1303896016"/>
        <c:scaling>
          <c:orientation val="minMax"/>
        </c:scaling>
        <c:delete val="0"/>
        <c:axPos val="b"/>
        <c:numFmt formatCode="General" sourceLinked="0"/>
        <c:majorTickMark val="out"/>
        <c:minorTickMark val="none"/>
        <c:tickLblPos val="nextTo"/>
        <c:crossAx val="-1303891120"/>
        <c:crosses val="autoZero"/>
        <c:auto val="1"/>
        <c:lblAlgn val="ctr"/>
        <c:lblOffset val="100"/>
        <c:noMultiLvlLbl val="0"/>
      </c:catAx>
      <c:valAx>
        <c:axId val="-1303891120"/>
        <c:scaling>
          <c:orientation val="minMax"/>
          <c:min val="0"/>
        </c:scaling>
        <c:delete val="0"/>
        <c:axPos val="l"/>
        <c:numFmt formatCode="_(* #\ ##0_);_(* \(#\ ##0\);_(* &quot;-&quot;_);_(@_)" sourceLinked="1"/>
        <c:majorTickMark val="out"/>
        <c:minorTickMark val="none"/>
        <c:tickLblPos val="nextTo"/>
        <c:crossAx val="-1303896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Actifs'!$C$36:$N$36</c:f>
              <c:numCache>
                <c:formatCode>0.0%</c:formatCode>
                <c:ptCount val="12"/>
                <c:pt idx="0">
                  <c:v>0.56807054714118022</c:v>
                </c:pt>
                <c:pt idx="1">
                  <c:v>0.57496664442961976</c:v>
                </c:pt>
                <c:pt idx="2">
                  <c:v>0.58031689848740431</c:v>
                </c:pt>
                <c:pt idx="3">
                  <c:v>0.58408911403437103</c:v>
                </c:pt>
                <c:pt idx="4">
                  <c:v>0.58569327450193875</c:v>
                </c:pt>
                <c:pt idx="5">
                  <c:v>0.58315385214209714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'Agents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0.43192945285881984</c:v>
                </c:pt>
                <c:pt idx="1">
                  <c:v>0.4250333555703803</c:v>
                </c:pt>
                <c:pt idx="2">
                  <c:v>0.4196831015125958</c:v>
                </c:pt>
                <c:pt idx="3">
                  <c:v>0.41591088596562903</c:v>
                </c:pt>
                <c:pt idx="4">
                  <c:v>0.41430672549806119</c:v>
                </c:pt>
                <c:pt idx="5">
                  <c:v>0.4168461478579028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3903088"/>
        <c:axId val="-1303902000"/>
      </c:lineChart>
      <c:catAx>
        <c:axId val="-1303903088"/>
        <c:scaling>
          <c:orientation val="minMax"/>
        </c:scaling>
        <c:delete val="0"/>
        <c:axPos val="b"/>
        <c:majorGridlines/>
        <c:numFmt formatCode="General" sourceLinked="1"/>
        <c:majorTickMark val="none"/>
        <c:minorTickMark val="none"/>
        <c:tickLblPos val="nextTo"/>
        <c:crossAx val="-1303902000"/>
        <c:crosses val="autoZero"/>
        <c:auto val="1"/>
        <c:lblAlgn val="ctr"/>
        <c:lblOffset val="100"/>
        <c:noMultiLvlLbl val="0"/>
      </c:catAx>
      <c:valAx>
        <c:axId val="-1303902000"/>
        <c:scaling>
          <c:orientation val="minMax"/>
        </c:scaling>
        <c:delete val="0"/>
        <c:axPos val="l"/>
        <c:numFmt formatCode="0.0%" sourceLinked="1"/>
        <c:majorTickMark val="none"/>
        <c:minorTickMark val="none"/>
        <c:tickLblPos val="nextTo"/>
        <c:crossAx val="-130390308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052-4C41-BD57-39B3AD0296D9}"/>
            </c:ext>
          </c:extLst>
        </c:ser>
        <c:dLbls>
          <c:showLegendKey val="0"/>
          <c:showVal val="0"/>
          <c:showCatName val="0"/>
          <c:showSerName val="0"/>
          <c:showPercent val="0"/>
          <c:showBubbleSize val="0"/>
        </c:dLbls>
        <c:marker val="1"/>
        <c:smooth val="0"/>
        <c:axId val="-1303901456"/>
        <c:axId val="-1303893296"/>
      </c:lineChart>
      <c:catAx>
        <c:axId val="-13039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893296"/>
        <c:crosses val="autoZero"/>
        <c:auto val="1"/>
        <c:lblAlgn val="ctr"/>
        <c:lblOffset val="100"/>
        <c:noMultiLvlLbl val="0"/>
      </c:catAx>
      <c:valAx>
        <c:axId val="-130389329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4-49C0-B0FA-60E33B29F362}"/>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4-49C0-B0FA-60E33B29F36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Enrégistrés'!$C$35:$M$35</c:f>
              <c:numCache>
                <c:formatCode>0.0%</c:formatCode>
                <c:ptCount val="11"/>
                <c:pt idx="0">
                  <c:v>0.49036914927704434</c:v>
                </c:pt>
                <c:pt idx="1">
                  <c:v>0.49772122304441435</c:v>
                </c:pt>
                <c:pt idx="2">
                  <c:v>0.5319400817868305</c:v>
                </c:pt>
                <c:pt idx="3">
                  <c:v>0.55465644201591979</c:v>
                </c:pt>
                <c:pt idx="4">
                  <c:v>0.51448323103820615</c:v>
                </c:pt>
                <c:pt idx="5">
                  <c:v>0.51798788704800913</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'Abonnés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0.50963085072295566</c:v>
                </c:pt>
                <c:pt idx="1">
                  <c:v>0.50227877695558565</c:v>
                </c:pt>
                <c:pt idx="2">
                  <c:v>0.46805991821316945</c:v>
                </c:pt>
                <c:pt idx="3">
                  <c:v>0.44534355798408021</c:v>
                </c:pt>
                <c:pt idx="4">
                  <c:v>0.48551676896179391</c:v>
                </c:pt>
                <c:pt idx="5">
                  <c:v>0.48201211295199076</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88400"/>
        <c:axId val="-1303902544"/>
      </c:lineChart>
      <c:catAx>
        <c:axId val="-1303888400"/>
        <c:scaling>
          <c:orientation val="minMax"/>
        </c:scaling>
        <c:delete val="0"/>
        <c:axPos val="b"/>
        <c:majorGridlines/>
        <c:numFmt formatCode="General" sourceLinked="1"/>
        <c:majorTickMark val="none"/>
        <c:minorTickMark val="none"/>
        <c:tickLblPos val="nextTo"/>
        <c:crossAx val="-1303902544"/>
        <c:crosses val="autoZero"/>
        <c:auto val="1"/>
        <c:lblAlgn val="ctr"/>
        <c:lblOffset val="100"/>
        <c:noMultiLvlLbl val="0"/>
      </c:catAx>
      <c:valAx>
        <c:axId val="-1303902544"/>
        <c:scaling>
          <c:orientation val="minMax"/>
        </c:scaling>
        <c:delete val="0"/>
        <c:axPos val="l"/>
        <c:numFmt formatCode="0.0%" sourceLinked="1"/>
        <c:majorTickMark val="none"/>
        <c:minorTickMark val="none"/>
        <c:tickLblPos val="nextTo"/>
        <c:crossAx val="-130388840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EDC-44DF-972D-04FB7DA4EF29}"/>
            </c:ext>
          </c:extLst>
        </c:ser>
        <c:dLbls>
          <c:showLegendKey val="0"/>
          <c:showVal val="0"/>
          <c:showCatName val="0"/>
          <c:showSerName val="0"/>
          <c:showPercent val="0"/>
          <c:showBubbleSize val="0"/>
        </c:dLbls>
        <c:marker val="1"/>
        <c:smooth val="0"/>
        <c:axId val="-1304990912"/>
        <c:axId val="-1304986560"/>
      </c:lineChart>
      <c:catAx>
        <c:axId val="-1304990912"/>
        <c:scaling>
          <c:orientation val="minMax"/>
        </c:scaling>
        <c:delete val="0"/>
        <c:axPos val="b"/>
        <c:numFmt formatCode="General" sourceLinked="0"/>
        <c:majorTickMark val="out"/>
        <c:minorTickMark val="none"/>
        <c:tickLblPos val="nextTo"/>
        <c:crossAx val="-1304986560"/>
        <c:crosses val="autoZero"/>
        <c:auto val="1"/>
        <c:lblAlgn val="ctr"/>
        <c:lblOffset val="100"/>
        <c:noMultiLvlLbl val="0"/>
      </c:catAx>
      <c:valAx>
        <c:axId val="-1304986560"/>
        <c:scaling>
          <c:orientation val="minMax"/>
          <c:min val="3000"/>
        </c:scaling>
        <c:delete val="0"/>
        <c:axPos val="l"/>
        <c:numFmt formatCode="_(* #\ ##0_);_(* \(#\ ##0\);_(* &quot;-&quot;_);_(@_)" sourceLinked="1"/>
        <c:majorTickMark val="out"/>
        <c:minorTickMark val="none"/>
        <c:tickLblPos val="nextTo"/>
        <c:crossAx val="-130499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Actifs'!$C$35:$N$35</c:f>
              <c:numCache>
                <c:formatCode>0.0%</c:formatCode>
                <c:ptCount val="12"/>
                <c:pt idx="0">
                  <c:v>0.69392652616948136</c:v>
                </c:pt>
                <c:pt idx="1">
                  <c:v>0.69059532512854482</c:v>
                </c:pt>
                <c:pt idx="2">
                  <c:v>0.69006646315698017</c:v>
                </c:pt>
                <c:pt idx="3">
                  <c:v>0.67413706315083122</c:v>
                </c:pt>
                <c:pt idx="4">
                  <c:v>0.66001724342576185</c:v>
                </c:pt>
                <c:pt idx="5">
                  <c:v>0.68803028205787331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'Abonnés Actifs'!$B$36</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0.30607347383051858</c:v>
                </c:pt>
                <c:pt idx="1">
                  <c:v>0.30940467487145518</c:v>
                </c:pt>
                <c:pt idx="2">
                  <c:v>0.30993353684301977</c:v>
                </c:pt>
                <c:pt idx="3">
                  <c:v>0.32586293684916878</c:v>
                </c:pt>
                <c:pt idx="4">
                  <c:v>0.3399827565742381</c:v>
                </c:pt>
                <c:pt idx="5">
                  <c:v>0.31196971794212663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4987648"/>
        <c:axId val="-1304996896"/>
      </c:lineChart>
      <c:catAx>
        <c:axId val="-1304987648"/>
        <c:scaling>
          <c:orientation val="minMax"/>
        </c:scaling>
        <c:delete val="0"/>
        <c:axPos val="b"/>
        <c:majorGridlines/>
        <c:numFmt formatCode="General" sourceLinked="1"/>
        <c:majorTickMark val="none"/>
        <c:minorTickMark val="none"/>
        <c:tickLblPos val="nextTo"/>
        <c:crossAx val="-1304996896"/>
        <c:crosses val="autoZero"/>
        <c:auto val="1"/>
        <c:lblAlgn val="ctr"/>
        <c:lblOffset val="100"/>
        <c:noMultiLvlLbl val="0"/>
      </c:catAx>
      <c:valAx>
        <c:axId val="-1304996896"/>
        <c:scaling>
          <c:orientation val="minMax"/>
        </c:scaling>
        <c:delete val="0"/>
        <c:axPos val="l"/>
        <c:numFmt formatCode="0.0%" sourceLinked="1"/>
        <c:majorTickMark val="none"/>
        <c:minorTickMark val="none"/>
        <c:tickLblPos val="nextTo"/>
        <c:crossAx val="-130498764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1304998528"/>
        <c:axId val="-1304988736"/>
      </c:lineChart>
      <c:catAx>
        <c:axId val="-13049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8736"/>
        <c:crosses val="autoZero"/>
        <c:auto val="1"/>
        <c:lblAlgn val="ctr"/>
        <c:lblOffset val="100"/>
        <c:noMultiLvlLbl val="0"/>
      </c:catAx>
      <c:valAx>
        <c:axId val="-1304988736"/>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927895.54710052104</c:v>
                </c:pt>
                <c:pt idx="1">
                  <c:v>966643.81892008393</c:v>
                </c:pt>
                <c:pt idx="2">
                  <c:v>1128250.514777737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c:ext xmlns:c16="http://schemas.microsoft.com/office/drawing/2014/chart" uri="{C3380CC4-5D6E-409C-BE32-E72D297353CC}">
              <c16:uniqueId val="{00000001-7D5C-4512-8923-DA9958D2A21A}"/>
            </c:ext>
          </c:extLst>
        </c:ser>
        <c:dLbls>
          <c:showLegendKey val="0"/>
          <c:showVal val="0"/>
          <c:showCatName val="0"/>
          <c:showSerName val="0"/>
          <c:showPercent val="0"/>
          <c:showBubbleSize val="0"/>
        </c:dLbls>
        <c:marker val="1"/>
        <c:smooth val="0"/>
        <c:axId val="-1304989280"/>
        <c:axId val="-1304996352"/>
      </c:lineChart>
      <c:catAx>
        <c:axId val="-13049892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6352"/>
        <c:crosses val="autoZero"/>
        <c:auto val="1"/>
        <c:lblAlgn val="ctr"/>
        <c:lblOffset val="100"/>
        <c:noMultiLvlLbl val="0"/>
      </c:catAx>
      <c:valAx>
        <c:axId val="-130499635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Revenus!$B$33</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Revenus!$C$33:$N$33</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c:ext xmlns:c16="http://schemas.microsoft.com/office/drawing/2014/chart" uri="{C3380CC4-5D6E-409C-BE32-E72D297353CC}">
              <c16:uniqueId val="{00000000-028F-4192-A8ED-A557C4C8EFA4}"/>
            </c:ext>
          </c:extLst>
        </c:ser>
        <c:ser>
          <c:idx val="1"/>
          <c:order val="1"/>
          <c:tx>
            <c:strRef>
              <c:f>Revenus!$B$34</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c:ext xmlns:c16="http://schemas.microsoft.com/office/drawing/2014/chart" uri="{C3380CC4-5D6E-409C-BE32-E72D297353CC}">
              <c16:uniqueId val="{00000001-028F-4192-A8ED-A557C4C8EFA4}"/>
            </c:ext>
          </c:extLst>
        </c:ser>
        <c:ser>
          <c:idx val="2"/>
          <c:order val="2"/>
          <c:tx>
            <c:strRef>
              <c:f>Revenus!$B$35</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c:ext xmlns:c16="http://schemas.microsoft.com/office/drawing/2014/chart" uri="{C3380CC4-5D6E-409C-BE32-E72D297353CC}">
              <c16:uniqueId val="{00000000-DBA8-4C1E-93FC-8831C7B914C6}"/>
            </c:ext>
          </c:extLst>
        </c:ser>
        <c:ser>
          <c:idx val="3"/>
          <c:order val="3"/>
          <c:tx>
            <c:strRef>
              <c:f>Revenus!$B$36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873-4837-91FF-FAE0688AABF2}"/>
            </c:ext>
          </c:extLst>
        </c:ser>
        <c:dLbls>
          <c:showLegendKey val="0"/>
          <c:showVal val="0"/>
          <c:showCatName val="0"/>
          <c:showSerName val="0"/>
          <c:showPercent val="0"/>
          <c:showBubbleSize val="0"/>
        </c:dLbls>
        <c:marker val="1"/>
        <c:smooth val="0"/>
        <c:axId val="-1304992544"/>
        <c:axId val="-1304995808"/>
      </c:lineChart>
      <c:catAx>
        <c:axId val="-1304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5808"/>
        <c:crosses val="autoZero"/>
        <c:auto val="1"/>
        <c:lblAlgn val="ctr"/>
        <c:lblOffset val="100"/>
        <c:noMultiLvlLbl val="0"/>
      </c:catAx>
      <c:valAx>
        <c:axId val="-130499580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Revenus!$B$104</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Revenus!$C$104:$N$104</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c:ext xmlns:c16="http://schemas.microsoft.com/office/drawing/2014/chart" uri="{C3380CC4-5D6E-409C-BE32-E72D297353CC}">
              <c16:uniqueId val="{00000000-0EBF-4848-8565-F478C6462761}"/>
            </c:ext>
          </c:extLst>
        </c:ser>
        <c:ser>
          <c:idx val="1"/>
          <c:order val="1"/>
          <c:tx>
            <c:strRef>
              <c:f>Revenus!$B$105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Revenus!$C$105:$N$105</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c:ext xmlns:c16="http://schemas.microsoft.com/office/drawing/2014/chart" uri="{C3380CC4-5D6E-409C-BE32-E72D297353CC}">
              <c16:uniqueId val="{00000001-0EBF-4848-8565-F478C6462761}"/>
            </c:ext>
          </c:extLst>
        </c:ser>
        <c:ser>
          <c:idx val="2"/>
          <c:order val="2"/>
          <c:tx>
            <c:strRef>
              <c:f>Revenus!$B$106</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Revenus!$C$106:$N$106</c:f>
              <c:numCache>
                <c:formatCode>_(* #\ ##0_);_(* \(#\ ##0\);_(* "-"_);_(@_)</c:formatCode>
                <c:ptCount val="12"/>
                <c:pt idx="0">
                  <c:v>65336.118459999998</c:v>
                </c:pt>
                <c:pt idx="1">
                  <c:v>65156.145069999999</c:v>
                </c:pt>
                <c:pt idx="2">
                  <c:v>74906.218129999994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41-460C-9EAB-EEDD30B3EF4D}"/>
            </c:ext>
          </c:extLst>
        </c:ser>
        <c:ser>
          <c:idx val="3"/>
          <c:order val="3"/>
          <c:tx>
            <c:strRef>
              <c:f>Revenus!$B$107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304994176"/>
        <c:axId val="-1304990368"/>
        <c:extLst/>
      </c:lineChart>
      <c:catAx>
        <c:axId val="-1304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0368"/>
        <c:crosses val="autoZero"/>
        <c:auto val="1"/>
        <c:lblAlgn val="ctr"/>
        <c:lblOffset val="100"/>
        <c:noMultiLvlLbl val="0"/>
      </c:catAx>
      <c:valAx>
        <c:axId val="-130499036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Revenus!$B$127</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Revenus!$C$127:$N$127</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c:ext xmlns:c16="http://schemas.microsoft.com/office/drawing/2014/chart" uri="{C3380CC4-5D6E-409C-BE32-E72D297353CC}">
              <c16:uniqueId val="{00000000-DE12-4DE8-86C8-7D467A09452D}"/>
            </c:ext>
          </c:extLst>
        </c:ser>
        <c:ser>
          <c:idx val="1"/>
          <c:order val="1"/>
          <c:tx>
            <c:strRef>
              <c:f>Revenus!$B$128</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Revenus!$C$128:$N$128</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c:ext xmlns:c16="http://schemas.microsoft.com/office/drawing/2014/chart" uri="{C3380CC4-5D6E-409C-BE32-E72D297353CC}">
              <c16:uniqueId val="{00000001-DE12-4DE8-86C8-7D467A09452D}"/>
            </c:ext>
          </c:extLst>
        </c:ser>
        <c:ser>
          <c:idx val="2"/>
          <c:order val="2"/>
          <c:tx>
            <c:strRef>
              <c:f>Revenus!$B$129</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Revenus!$C$129:$N$129</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c:ext xmlns:c16="http://schemas.microsoft.com/office/drawing/2014/chart" uri="{C3380CC4-5D6E-409C-BE32-E72D297353CC}">
              <c16:uniqueId val="{00000000-F5A4-4099-A6ED-06FD9CF2338B}"/>
            </c:ext>
          </c:extLst>
        </c:ser>
        <c:ser>
          <c:idx val="3"/>
          <c:order val="3"/>
          <c:tx>
            <c:strRef>
              <c:f>Revenus!$B$130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Revenus!$C$130:$N$130</c:f>
              <c:numCache>
                <c:formatCode>_(* #\ ##0_);_(* \(#\ ##0\);_(* "-"_);_(@_)</c:formatCode>
                <c:ptCount val="12"/>
                <c:pt idx="0">
                  <c:v>290.43200000000002</c:v>
                </c:pt>
                <c:pt idx="1">
                  <c:v>213.95500000000001</c:v>
                </c:pt>
                <c:pt idx="2">
                  <c:v>278.93299999999999</c:v>
                </c:pt>
                <c:pt idx="3">
                  <c:v>156.97499999999999</c:v>
                </c:pt>
                <c:pt idx="4">
                  <c:v>240.74</c:v>
                </c:pt>
                <c:pt idx="5">
                  <c:v>225.54933333333335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661-4BAF-AF04-49EB55E123FC}"/>
            </c:ext>
          </c:extLst>
        </c:ser>
        <c:dLbls>
          <c:showLegendKey val="0"/>
          <c:showVal val="0"/>
          <c:showCatName val="0"/>
          <c:showSerName val="0"/>
          <c:showPercent val="0"/>
          <c:showBubbleSize val="0"/>
        </c:dLbls>
        <c:marker val="1"/>
        <c:smooth val="0"/>
        <c:axId val="-1304994720"/>
        <c:axId val="-1304985472"/>
      </c:lineChart>
      <c:catAx>
        <c:axId val="-13049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5472"/>
        <c:crosses val="autoZero"/>
        <c:auto val="1"/>
        <c:lblAlgn val="ctr"/>
        <c:lblOffset val="100"/>
        <c:noMultiLvlLbl val="0"/>
      </c:catAx>
      <c:valAx>
        <c:axId val="-13049854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510.04037748364641</c:v>
                </c:pt>
                <c:pt idx="1">
                  <c:v>519.32432817278425</c:v>
                </c:pt>
                <c:pt idx="2">
                  <c:v>582.8869304631512</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B6-4771-96F0-91ED5C467225}"/>
            </c:ext>
          </c:extLst>
        </c:ser>
        <c:dLbls>
          <c:showLegendKey val="0"/>
          <c:showVal val="0"/>
          <c:showCatName val="0"/>
          <c:showSerName val="0"/>
          <c:showPercent val="0"/>
          <c:showBubbleSize val="0"/>
        </c:dLbls>
        <c:marker val="1"/>
        <c:smooth val="0"/>
        <c:axId val="-1304992000"/>
        <c:axId val="-1170323536"/>
      </c:lineChart>
      <c:catAx>
        <c:axId val="-1304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3536"/>
        <c:crosses val="autoZero"/>
        <c:auto val="1"/>
        <c:lblAlgn val="ctr"/>
        <c:lblOffset val="100"/>
        <c:noMultiLvlLbl val="0"/>
      </c:catAx>
      <c:valAx>
        <c:axId val="-1170323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Revenus!$B$56</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Revenus!$C$56:$N$56</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c:ext xmlns:c16="http://schemas.microsoft.com/office/drawing/2014/chart" uri="{C3380CC4-5D6E-409C-BE32-E72D297353CC}">
              <c16:uniqueId val="{00000000-028F-4192-A8ED-A557C4C8EFA4}"/>
            </c:ext>
          </c:extLst>
        </c:ser>
        <c:ser>
          <c:idx val="1"/>
          <c:order val="1"/>
          <c:tx>
            <c:strRef>
              <c:f>Revenus!$B$57</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Revenus!$C$57:$N$57</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c:ext xmlns:c16="http://schemas.microsoft.com/office/drawing/2014/chart" uri="{C3380CC4-5D6E-409C-BE32-E72D297353CC}">
              <c16:uniqueId val="{00000000-7C10-48E5-934E-A61C00386833}"/>
            </c:ext>
          </c:extLst>
        </c:ser>
        <c:ser>
          <c:idx val="2"/>
          <c:order val="2"/>
          <c:tx>
            <c:strRef>
              <c:f>Revenus!$B$58</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c:ext xmlns:c16="http://schemas.microsoft.com/office/drawing/2014/chart" uri="{C3380CC4-5D6E-409C-BE32-E72D297353CC}">
              <c16:uniqueId val="{00000001-7C10-48E5-934E-A61C00386833}"/>
            </c:ext>
          </c:extLst>
        </c:ser>
        <c:ser>
          <c:idx val="3"/>
          <c:order val="3"/>
          <c:tx>
            <c:strRef>
              <c:f>Revenus!$B$59</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EFE-475B-BAEF-14032DB9950B}"/>
            </c:ext>
          </c:extLst>
        </c:ser>
        <c:dLbls>
          <c:showLegendKey val="0"/>
          <c:showVal val="0"/>
          <c:showCatName val="0"/>
          <c:showSerName val="0"/>
          <c:showPercent val="0"/>
          <c:showBubbleSize val="0"/>
        </c:dLbls>
        <c:marker val="1"/>
        <c:smooth val="0"/>
        <c:axId val="-1170331152"/>
        <c:axId val="-1170322448"/>
      </c:lineChart>
      <c:catAx>
        <c:axId val="-11703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2448"/>
        <c:crosses val="autoZero"/>
        <c:auto val="1"/>
        <c:lblAlgn val="ctr"/>
        <c:lblOffset val="100"/>
        <c:noMultiLvlLbl val="0"/>
      </c:catAx>
      <c:valAx>
        <c:axId val="-117032244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3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Revenus!$B$81</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Revenus!$C$81:$N$81</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c:ext xmlns:c16="http://schemas.microsoft.com/office/drawing/2014/chart" uri="{C3380CC4-5D6E-409C-BE32-E72D297353CC}">
              <c16:uniqueId val="{00000000-028F-4192-A8ED-A557C4C8EFA4}"/>
            </c:ext>
          </c:extLst>
        </c:ser>
        <c:ser>
          <c:idx val="1"/>
          <c:order val="1"/>
          <c:tx>
            <c:strRef>
              <c:f>Revenus!$B$82</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Revenus!$C$82:$N$82</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c:ext xmlns:c16="http://schemas.microsoft.com/office/drawing/2014/chart" uri="{C3380CC4-5D6E-409C-BE32-E72D297353CC}">
              <c16:uniqueId val="{00000000-1272-47A9-94D5-788B9F64C7CE}"/>
            </c:ext>
          </c:extLst>
        </c:ser>
        <c:ser>
          <c:idx val="2"/>
          <c:order val="2"/>
          <c:tx>
            <c:strRef>
              <c:f>Revenus!$B$83</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c:ext xmlns:c16="http://schemas.microsoft.com/office/drawing/2014/chart" uri="{C3380CC4-5D6E-409C-BE32-E72D297353CC}">
              <c16:uniqueId val="{00000001-1272-47A9-94D5-788B9F64C7CE}"/>
            </c:ext>
          </c:extLst>
        </c:ser>
        <c:ser>
          <c:idx val="3"/>
          <c:order val="3"/>
          <c:tx>
            <c:strRef>
              <c:f>Revenus!$B$84</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C1F-43FB-9D0A-0A9179C4FA4B}"/>
            </c:ext>
          </c:extLst>
        </c:ser>
        <c:dLbls>
          <c:showLegendKey val="0"/>
          <c:showVal val="0"/>
          <c:showCatName val="0"/>
          <c:showSerName val="0"/>
          <c:showPercent val="0"/>
          <c:showBubbleSize val="0"/>
        </c:dLbls>
        <c:marker val="1"/>
        <c:smooth val="0"/>
        <c:axId val="-1170327888"/>
        <c:axId val="-1170327344"/>
      </c:lineChart>
      <c:catAx>
        <c:axId val="-11703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344"/>
        <c:crosses val="autoZero"/>
        <c:auto val="1"/>
        <c:lblAlgn val="ctr"/>
        <c:lblOffset val="100"/>
        <c:noMultiLvlLbl val="0"/>
      </c:catAx>
      <c:valAx>
        <c:axId val="-1170327344"/>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36</xdr:row>
      <xdr:rowOff>95249</xdr:rowOff>
    </xdr:from>
    <xdr:to>
      <xdr:col>14</xdr:col>
      <xdr:colOff>200025</xdr:colOff>
      <xdr:row>56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12</xdr:row>
      <xdr:rowOff>76200</xdr:rowOff>
    </xdr:from>
    <xdr:to>
      <xdr:col>13</xdr:col>
      <xdr:colOff>635934</xdr:colOff>
      <xdr:row>26</xdr:row>
      <xdr:rowOff>180414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222250</xdr:colOff>
      <xdr:row>57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12</xdr:row>
      <xdr:rowOff>142875</xdr:rowOff>
    </xdr:from>
    <xdr:to>
      <xdr:col>13</xdr:col>
      <xdr:colOff>742949</xdr:colOff>
      <xdr:row>27</xdr:row>
      <xdr:rowOff>28575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12</xdr:row>
      <xdr:rowOff>38100</xdr:rowOff>
    </xdr:from>
    <xdr:to>
      <xdr:col>14</xdr:col>
      <xdr:colOff>704850</xdr:colOff>
      <xdr:row>26</xdr:row>
      <xdr:rowOff>114300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37</xdr:row>
      <xdr:rowOff>66675</xdr:rowOff>
    </xdr:from>
    <xdr:to>
      <xdr:col>14</xdr:col>
      <xdr:colOff>733424</xdr:colOff>
      <xdr:row>51</xdr:row>
      <xdr:rowOff>142875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107</xdr:row>
      <xdr:rowOff>104775</xdr:rowOff>
    </xdr:from>
    <xdr:to>
      <xdr:col>15</xdr:col>
      <xdr:colOff>28575</xdr:colOff>
      <xdr:row>121</xdr:row>
      <xdr:rowOff>180975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130</xdr:row>
      <xdr:rowOff>104775</xdr:rowOff>
    </xdr:from>
    <xdr:to>
      <xdr:col>14</xdr:col>
      <xdr:colOff>685799</xdr:colOff>
      <xdr:row>144</xdr:row>
      <xdr:rowOff>180975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12</xdr:row>
      <xdr:rowOff>38100</xdr:rowOff>
    </xdr:from>
    <xdr:to>
      <xdr:col>27</xdr:col>
      <xdr:colOff>761999</xdr:colOff>
      <xdr:row>26</xdr:row>
      <xdr:rowOff>133350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61</xdr:row>
      <xdr:rowOff>0</xdr:rowOff>
    </xdr:from>
    <xdr:to>
      <xdr:col>15</xdr:col>
      <xdr:colOff>61913</xdr:colOff>
      <xdr:row>75</xdr:row>
      <xdr:rowOff>76200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15</xdr:col>
      <xdr:colOff>61913</xdr:colOff>
      <xdr:row>99</xdr:row>
      <xdr:rowOff>76200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showGridLines="0" tabSelected="1" zoomScaleNormal="100" workbookViewId="0">
      <pane xSplit="2" ySplit="3" topLeftCell="AP4" activePane="bottomRight" state="frozen"/>
      <selection pane="topRight" activeCell="C1" sqref="C1"/>
      <selection pane="bottomLeft" activeCell="A4" sqref="A4"/>
      <selection pane="bottomRight" activeCell="BA55" sqref="BA55"/>
    </sheetView>
  </sheetViews>
  <sheetFormatPr baseColWidth="10" defaultRowHeight="15" x14ac:dyDescent="0.25"/>
  <cols>
    <col min="1" max="1" width="11.140625" style="30" customWidth="1"/>
    <col min="2" max="2" width="46.28515625" bestFit="1" customWidth="1"/>
    <col min="3" max="3" width="20.7109375" style="73" customWidth="1"/>
    <col min="4" max="26" width="20.7109375" customWidth="1"/>
    <col min="27" max="27" width="16.28515625" bestFit="1" customWidth="1"/>
    <col min="28" max="28" width="15.140625" bestFit="1" customWidth="1"/>
    <col min="29" max="29" width="12.7109375" bestFit="1" customWidth="1"/>
    <col min="30" max="32" width="12.42578125" bestFit="1" customWidth="1"/>
    <col min="33" max="34" width="13.7109375" bestFit="1" customWidth="1"/>
    <col min="35" max="36" width="12" bestFit="1" customWidth="1"/>
    <col min="37" max="42" width="11.42578125" customWidth="1"/>
    <col min="47" max="50" width="11.42578125" customWidth="1"/>
    <col min="52" max="62" width="11.42578125" customWidth="1"/>
  </cols>
  <sheetData>
    <row r="1" spans="1:62" ht="45" customHeight="1" x14ac:dyDescent="0.25">
      <c r="B1" s="95" t="s">
        <v>23</v>
      </c>
      <c r="C1" s="31"/>
    </row>
    <row r="2" spans="1:62" ht="29.25" customHeight="1" x14ac:dyDescent="0.25">
      <c r="B2" s="95"/>
      <c r="C2" s="31"/>
      <c r="AE2" s="32"/>
    </row>
    <row r="3" spans="1:62" s="36" customFormat="1" ht="15.75" customHeight="1" x14ac:dyDescent="0.3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row>
    <row r="4" spans="1:62" s="37" customFormat="1" ht="15" customHeight="1" x14ac:dyDescent="0.2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row>
    <row r="5" spans="1:62" s="45" customFormat="1" x14ac:dyDescent="0.2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0</v>
      </c>
      <c r="BF5" s="44">
        <v>0</v>
      </c>
      <c r="BG5" s="44">
        <v>0</v>
      </c>
      <c r="BH5" s="44">
        <v>0</v>
      </c>
      <c r="BI5" s="44">
        <v>0</v>
      </c>
      <c r="BJ5" s="44">
        <v>0</v>
      </c>
    </row>
    <row r="6" spans="1:62" s="47" customFormat="1" x14ac:dyDescent="0.2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0</v>
      </c>
      <c r="BF6" s="44">
        <v>0</v>
      </c>
      <c r="BG6" s="44">
        <v>0</v>
      </c>
      <c r="BH6" s="44">
        <v>0</v>
      </c>
      <c r="BI6" s="44">
        <v>0</v>
      </c>
      <c r="BJ6" s="44">
        <v>0</v>
      </c>
    </row>
    <row r="7" spans="1:62" s="48" customFormat="1" x14ac:dyDescent="0.2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v>
      </c>
      <c r="BF7" s="50">
        <f t="shared" si="3"/>
        <v>0</v>
      </c>
      <c r="BG7" s="50">
        <f t="shared" si="3"/>
        <v>0</v>
      </c>
      <c r="BH7" s="50">
        <f t="shared" si="3"/>
        <v>0</v>
      </c>
      <c r="BI7" s="50">
        <f t="shared" si="3"/>
        <v>0</v>
      </c>
      <c r="BJ7" s="50">
        <f t="shared" si="3"/>
        <v>0</v>
      </c>
    </row>
    <row r="8" spans="1:62" s="52" customFormat="1" x14ac:dyDescent="0.2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49264.028000000006</v>
      </c>
      <c r="BD8" s="55">
        <v>48879.275999999998</v>
      </c>
      <c r="BE8" s="55">
        <v>0</v>
      </c>
      <c r="BF8" s="55">
        <v>0</v>
      </c>
      <c r="BG8" s="55">
        <v>0</v>
      </c>
      <c r="BH8" s="55">
        <v>0</v>
      </c>
      <c r="BI8" s="55">
        <v>0</v>
      </c>
      <c r="BJ8" s="55">
        <v>0</v>
      </c>
    </row>
    <row r="9" spans="1:62" ht="15.75" thickBot="1" x14ac:dyDescent="0.3">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0</v>
      </c>
      <c r="BF9" s="57">
        <v>0</v>
      </c>
      <c r="BG9" s="57">
        <v>0</v>
      </c>
      <c r="BH9" s="57">
        <v>0</v>
      </c>
      <c r="BI9" s="57">
        <v>0</v>
      </c>
      <c r="BJ9" s="57">
        <v>0</v>
      </c>
    </row>
    <row r="10" spans="1:62" ht="16.5" thickTop="1" thickBot="1" x14ac:dyDescent="0.3">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0</v>
      </c>
      <c r="BF10" s="59">
        <v>0</v>
      </c>
      <c r="BG10" s="59">
        <v>0</v>
      </c>
      <c r="BH10" s="59">
        <v>0</v>
      </c>
      <c r="BI10" s="59">
        <v>0</v>
      </c>
      <c r="BJ10" s="59">
        <v>0</v>
      </c>
    </row>
    <row r="11" spans="1:62" ht="16.5" thickTop="1" thickBot="1" x14ac:dyDescent="0.3">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0</v>
      </c>
      <c r="BF11" s="59">
        <v>0</v>
      </c>
      <c r="BG11" s="59">
        <v>0</v>
      </c>
      <c r="BH11" s="59">
        <v>0</v>
      </c>
      <c r="BI11" s="59">
        <v>0</v>
      </c>
      <c r="BJ11" s="59">
        <v>0</v>
      </c>
    </row>
    <row r="12" spans="1:62" ht="16.5" thickTop="1" thickBot="1" x14ac:dyDescent="0.3">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row>
    <row r="13" spans="1:62" ht="16.5" thickTop="1" thickBot="1" x14ac:dyDescent="0.3">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0</v>
      </c>
      <c r="BF13" s="59">
        <v>0</v>
      </c>
      <c r="BG13" s="59">
        <v>0</v>
      </c>
      <c r="BH13" s="59">
        <v>0</v>
      </c>
      <c r="BI13" s="59">
        <v>0</v>
      </c>
      <c r="BJ13" s="59">
        <v>0</v>
      </c>
    </row>
    <row r="14" spans="1:62" ht="16.5" thickTop="1" thickBot="1" x14ac:dyDescent="0.3">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0</v>
      </c>
      <c r="BF14" s="59">
        <v>0</v>
      </c>
      <c r="BG14" s="59">
        <v>0</v>
      </c>
      <c r="BH14" s="59">
        <v>0</v>
      </c>
      <c r="BI14" s="59">
        <v>0</v>
      </c>
      <c r="BJ14" s="59">
        <v>0</v>
      </c>
    </row>
    <row r="15" spans="1:62" ht="16.5" thickTop="1" thickBot="1" x14ac:dyDescent="0.3">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0</v>
      </c>
      <c r="BF15" s="59">
        <v>0</v>
      </c>
      <c r="BG15" s="59">
        <v>0</v>
      </c>
      <c r="BH15" s="59">
        <v>0</v>
      </c>
      <c r="BI15" s="59">
        <v>0</v>
      </c>
      <c r="BJ15" s="59">
        <v>0</v>
      </c>
    </row>
    <row r="16" spans="1:62" ht="15.75" thickTop="1" x14ac:dyDescent="0.2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1.3340000000000001</v>
      </c>
      <c r="BD16" s="63">
        <v>2.8540000000000001</v>
      </c>
      <c r="BE16" s="63">
        <v>0</v>
      </c>
      <c r="BF16" s="63">
        <v>0</v>
      </c>
      <c r="BG16" s="63">
        <v>0</v>
      </c>
      <c r="BH16" s="63">
        <v>0</v>
      </c>
      <c r="BI16" s="63">
        <v>0</v>
      </c>
      <c r="BJ16" s="63">
        <v>0</v>
      </c>
    </row>
    <row r="17" spans="1:62" s="52" customFormat="1" x14ac:dyDescent="0.2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0</v>
      </c>
      <c r="BF17" s="55">
        <v>0</v>
      </c>
      <c r="BG17" s="55">
        <v>0</v>
      </c>
      <c r="BH17" s="55">
        <v>0</v>
      </c>
      <c r="BI17" s="55">
        <v>0</v>
      </c>
      <c r="BJ17" s="55">
        <v>0</v>
      </c>
    </row>
    <row r="18" spans="1:62" ht="15.75" thickBot="1" x14ac:dyDescent="0.3">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row>
    <row r="19" spans="1:62" ht="16.5" thickTop="1" thickBot="1" x14ac:dyDescent="0.3">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0</v>
      </c>
      <c r="BF19" s="59">
        <v>0</v>
      </c>
      <c r="BG19" s="59">
        <v>0</v>
      </c>
      <c r="BH19" s="59">
        <v>0</v>
      </c>
      <c r="BI19" s="59">
        <v>0</v>
      </c>
      <c r="BJ19" s="59">
        <v>0</v>
      </c>
    </row>
    <row r="20" spans="1:62" ht="16.5" thickTop="1" thickBot="1" x14ac:dyDescent="0.3">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0</v>
      </c>
      <c r="BF20" s="59">
        <v>0</v>
      </c>
      <c r="BG20" s="59">
        <v>0</v>
      </c>
      <c r="BH20" s="59">
        <v>0</v>
      </c>
      <c r="BI20" s="59">
        <v>0</v>
      </c>
      <c r="BJ20" s="59">
        <v>0</v>
      </c>
    </row>
    <row r="21" spans="1:62" ht="16.5" thickTop="1" thickBot="1" x14ac:dyDescent="0.3">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0</v>
      </c>
      <c r="BF21" s="59">
        <v>0</v>
      </c>
      <c r="BG21" s="59">
        <v>0</v>
      </c>
      <c r="BH21" s="59">
        <v>0</v>
      </c>
      <c r="BI21" s="59">
        <v>0</v>
      </c>
      <c r="BJ21" s="59">
        <v>0</v>
      </c>
    </row>
    <row r="22" spans="1:62" ht="16.5" thickTop="1" thickBot="1" x14ac:dyDescent="0.3">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row>
    <row r="23" spans="1:62" ht="16.5" thickTop="1" thickBot="1" x14ac:dyDescent="0.3">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0</v>
      </c>
      <c r="BF23" s="59">
        <v>0</v>
      </c>
      <c r="BG23" s="59">
        <v>0</v>
      </c>
      <c r="BH23" s="59">
        <v>0</v>
      </c>
      <c r="BI23" s="59">
        <v>0</v>
      </c>
      <c r="BJ23" s="59">
        <v>0</v>
      </c>
    </row>
    <row r="24" spans="1:62" ht="16.5" thickTop="1" thickBot="1" x14ac:dyDescent="0.3">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0</v>
      </c>
      <c r="BF24" s="59">
        <v>0</v>
      </c>
      <c r="BG24" s="59">
        <v>0</v>
      </c>
      <c r="BH24" s="59">
        <v>0</v>
      </c>
      <c r="BI24" s="59">
        <v>0</v>
      </c>
      <c r="BJ24" s="59">
        <v>0</v>
      </c>
    </row>
    <row r="25" spans="1:62" ht="16.5" thickTop="1" thickBot="1" x14ac:dyDescent="0.3">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0</v>
      </c>
      <c r="BF25" s="59">
        <v>0</v>
      </c>
      <c r="BG25" s="59">
        <v>0</v>
      </c>
      <c r="BH25" s="59">
        <v>0</v>
      </c>
      <c r="BI25" s="59">
        <v>0</v>
      </c>
      <c r="BJ25" s="59">
        <v>0</v>
      </c>
    </row>
    <row r="26" spans="1:62" ht="15.75" thickTop="1" x14ac:dyDescent="0.2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0</v>
      </c>
      <c r="BF26" s="63">
        <v>0</v>
      </c>
      <c r="BG26" s="63">
        <v>0</v>
      </c>
      <c r="BH26" s="63">
        <v>0</v>
      </c>
      <c r="BI26" s="63">
        <v>0</v>
      </c>
      <c r="BJ26" s="63">
        <v>0</v>
      </c>
    </row>
    <row r="27" spans="1:62" s="67" customFormat="1" x14ac:dyDescent="0.2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927895.54710052104</v>
      </c>
      <c r="AN27" s="55">
        <v>966643.81892008393</v>
      </c>
      <c r="AO27" s="55">
        <v>1128250.514777737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0</v>
      </c>
      <c r="BF27" s="55">
        <v>0</v>
      </c>
      <c r="BG27" s="55">
        <v>0</v>
      </c>
      <c r="BH27" s="55">
        <v>0</v>
      </c>
      <c r="BI27" s="55">
        <v>0</v>
      </c>
      <c r="BJ27" s="55">
        <v>0</v>
      </c>
    </row>
    <row r="28" spans="1:62" ht="15.75" thickBot="1" x14ac:dyDescent="0.3">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row>
    <row r="29" spans="1:62" ht="16.5" thickTop="1" thickBot="1" x14ac:dyDescent="0.3">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0</v>
      </c>
      <c r="BF29" s="59">
        <v>0</v>
      </c>
      <c r="BG29" s="59">
        <v>0</v>
      </c>
      <c r="BH29" s="59">
        <v>0</v>
      </c>
      <c r="BI29" s="59">
        <v>0</v>
      </c>
      <c r="BJ29" s="59">
        <v>0</v>
      </c>
    </row>
    <row r="30" spans="1:62" ht="16.5" thickTop="1" thickBot="1" x14ac:dyDescent="0.3">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0</v>
      </c>
      <c r="BF30" s="59">
        <v>0</v>
      </c>
      <c r="BG30" s="59">
        <v>0</v>
      </c>
      <c r="BH30" s="59">
        <v>0</v>
      </c>
      <c r="BI30" s="59">
        <v>0</v>
      </c>
      <c r="BJ30" s="59">
        <v>0</v>
      </c>
    </row>
    <row r="31" spans="1:62" ht="16.5" thickTop="1" thickBot="1" x14ac:dyDescent="0.3">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row>
    <row r="32" spans="1:62" ht="16.5" thickTop="1" thickBot="1" x14ac:dyDescent="0.3">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0</v>
      </c>
      <c r="BF32" s="59">
        <v>0</v>
      </c>
      <c r="BG32" s="59">
        <v>0</v>
      </c>
      <c r="BH32" s="59">
        <v>0</v>
      </c>
      <c r="BI32" s="59">
        <v>0</v>
      </c>
      <c r="BJ32" s="59">
        <v>0</v>
      </c>
    </row>
    <row r="33" spans="1:62" ht="16.5" thickTop="1" thickBot="1" x14ac:dyDescent="0.3">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65336.118459999998</v>
      </c>
      <c r="AN33" s="59">
        <v>65156.145069999999</v>
      </c>
      <c r="AO33" s="59">
        <v>74906.218129999994</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row>
    <row r="34" spans="1:62" ht="16.5" thickTop="1" thickBot="1" x14ac:dyDescent="0.3">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0</v>
      </c>
      <c r="BJ34" s="59">
        <v>0</v>
      </c>
    </row>
    <row r="35" spans="1:62" ht="15.75" thickTop="1" x14ac:dyDescent="0.2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0</v>
      </c>
      <c r="BF35" s="63">
        <v>0</v>
      </c>
      <c r="BG35" s="63">
        <v>0</v>
      </c>
      <c r="BH35" s="63">
        <v>0</v>
      </c>
      <c r="BI35" s="63">
        <v>0</v>
      </c>
      <c r="BJ35" s="63">
        <v>0</v>
      </c>
    </row>
    <row r="36" spans="1:62" s="67" customFormat="1" ht="15.75" x14ac:dyDescent="0.2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510.04037748364641</v>
      </c>
      <c r="AN36" s="70">
        <v>519.32432817278425</v>
      </c>
      <c r="AO36" s="70">
        <v>582.8869304631512</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0</v>
      </c>
      <c r="BF36" s="70">
        <v>0</v>
      </c>
      <c r="BG36" s="70">
        <v>0</v>
      </c>
      <c r="BH36" s="70">
        <v>0</v>
      </c>
      <c r="BI36" s="70">
        <v>0</v>
      </c>
      <c r="BJ36" s="70">
        <v>0</v>
      </c>
    </row>
    <row r="37" spans="1:62" x14ac:dyDescent="0.2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row>
    <row r="38" spans="1:62" x14ac:dyDescent="0.2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0</v>
      </c>
      <c r="BF38" s="72">
        <v>0</v>
      </c>
      <c r="BG38" s="72">
        <v>0</v>
      </c>
      <c r="BH38" s="72">
        <v>0</v>
      </c>
      <c r="BI38" s="72">
        <v>0</v>
      </c>
      <c r="BJ38" s="72">
        <v>0</v>
      </c>
    </row>
    <row r="39" spans="1:62" x14ac:dyDescent="0.2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0</v>
      </c>
      <c r="BF39" s="72">
        <v>0</v>
      </c>
      <c r="BG39" s="72">
        <v>0</v>
      </c>
      <c r="BH39" s="72">
        <v>0</v>
      </c>
      <c r="BI39" s="72">
        <v>0</v>
      </c>
      <c r="BJ39" s="72">
        <v>0</v>
      </c>
    </row>
    <row r="40" spans="1:62" x14ac:dyDescent="0.2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row>
    <row r="41" spans="1:62" x14ac:dyDescent="0.2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0</v>
      </c>
      <c r="BF41" s="72">
        <v>0</v>
      </c>
      <c r="BG41" s="72">
        <v>0</v>
      </c>
      <c r="BH41" s="72">
        <v>0</v>
      </c>
      <c r="BI41" s="72">
        <v>0</v>
      </c>
      <c r="BJ41" s="72">
        <v>0</v>
      </c>
    </row>
    <row r="42" spans="1:62" x14ac:dyDescent="0.2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35.913588147701894</v>
      </c>
      <c r="AN42" s="72">
        <v>35.004797633329375</v>
      </c>
      <c r="AO42" s="72">
        <v>38.698724251856632</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row>
    <row r="43" spans="1:62" x14ac:dyDescent="0.2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v>
      </c>
      <c r="BJ43" s="72">
        <v>0</v>
      </c>
    </row>
    <row r="44" spans="1:62" x14ac:dyDescent="0.2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0</v>
      </c>
      <c r="BF44" s="72">
        <v>0</v>
      </c>
      <c r="BG44" s="72">
        <v>0</v>
      </c>
      <c r="BH44" s="72">
        <v>0</v>
      </c>
      <c r="BI44" s="72">
        <v>0</v>
      </c>
      <c r="BJ44" s="72">
        <v>0</v>
      </c>
    </row>
    <row r="45" spans="1:62" s="67" customFormat="1" ht="15.75" x14ac:dyDescent="0.2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17.936668275955981</v>
      </c>
      <c r="BD45" s="70">
        <v>17.898871343731528</v>
      </c>
      <c r="BE45" s="70">
        <v>0</v>
      </c>
      <c r="BF45" s="70">
        <v>0</v>
      </c>
      <c r="BG45" s="70">
        <v>0</v>
      </c>
      <c r="BH45" s="70">
        <v>0</v>
      </c>
      <c r="BI45" s="70">
        <v>0</v>
      </c>
      <c r="BJ45" s="70">
        <v>0</v>
      </c>
    </row>
    <row r="46" spans="1:62" x14ac:dyDescent="0.2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0</v>
      </c>
      <c r="BF46" s="72">
        <v>0</v>
      </c>
      <c r="BG46" s="72">
        <v>0</v>
      </c>
      <c r="BH46" s="72">
        <v>0</v>
      </c>
      <c r="BI46" s="72">
        <v>0</v>
      </c>
      <c r="BJ46" s="72">
        <v>0</v>
      </c>
    </row>
    <row r="47" spans="1:62" x14ac:dyDescent="0.2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0</v>
      </c>
      <c r="BF47" s="72">
        <v>0</v>
      </c>
      <c r="BG47" s="72">
        <v>0</v>
      </c>
      <c r="BH47" s="72">
        <v>0</v>
      </c>
      <c r="BI47" s="72">
        <v>0</v>
      </c>
      <c r="BJ47" s="72">
        <v>0</v>
      </c>
    </row>
    <row r="48" spans="1:62" x14ac:dyDescent="0.2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0</v>
      </c>
      <c r="BF48" s="72">
        <v>0</v>
      </c>
      <c r="BG48" s="72">
        <v>0</v>
      </c>
      <c r="BH48" s="72">
        <v>0</v>
      </c>
      <c r="BI48" s="72">
        <v>0</v>
      </c>
      <c r="BJ48" s="72">
        <v>0</v>
      </c>
    </row>
    <row r="49" spans="2:62" x14ac:dyDescent="0.2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row>
    <row r="50" spans="2:62" x14ac:dyDescent="0.2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v>
      </c>
      <c r="BF50" s="72">
        <v>0</v>
      </c>
      <c r="BG50" s="72">
        <v>0</v>
      </c>
      <c r="BH50" s="72">
        <v>0</v>
      </c>
      <c r="BI50" s="72">
        <v>0</v>
      </c>
      <c r="BJ50" s="72">
        <v>0</v>
      </c>
    </row>
    <row r="51" spans="2:62" x14ac:dyDescent="0.2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0</v>
      </c>
      <c r="BF51" s="72">
        <v>0</v>
      </c>
      <c r="BG51" s="72">
        <v>0</v>
      </c>
      <c r="BH51" s="72">
        <v>0</v>
      </c>
      <c r="BI51" s="72">
        <v>0</v>
      </c>
      <c r="BJ51" s="72">
        <v>0</v>
      </c>
    </row>
    <row r="52" spans="2:62" x14ac:dyDescent="0.2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0</v>
      </c>
      <c r="BF52" s="72">
        <v>0</v>
      </c>
      <c r="BG52" s="72">
        <v>0</v>
      </c>
      <c r="BH52" s="72">
        <v>0</v>
      </c>
      <c r="BI52" s="72">
        <v>0</v>
      </c>
      <c r="BJ52" s="72">
        <v>0</v>
      </c>
    </row>
    <row r="53" spans="2:62" x14ac:dyDescent="0.2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4.8569953476246963E-4</v>
      </c>
      <c r="BD53" s="94">
        <v>1.045092787687972E-3</v>
      </c>
      <c r="BE53" s="72">
        <v>0</v>
      </c>
      <c r="BF53" s="72">
        <v>0</v>
      </c>
      <c r="BG53" s="72">
        <v>0</v>
      </c>
      <c r="BH53" s="72">
        <v>0</v>
      </c>
      <c r="BI53" s="72">
        <v>0</v>
      </c>
      <c r="BJ53" s="72">
        <v>0</v>
      </c>
    </row>
    <row r="54" spans="2:62" x14ac:dyDescent="0.2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E36" sqref="E36"/>
    </sheetView>
  </sheetViews>
  <sheetFormatPr baseColWidth="10" defaultColWidth="0" defaultRowHeight="14.4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ht="15" x14ac:dyDescent="0.25"/>
    <row r="2" spans="1:14" ht="31.5" x14ac:dyDescent="0.5">
      <c r="A2" s="3"/>
      <c r="C2" s="18"/>
    </row>
    <row r="3" spans="1:14" ht="15" x14ac:dyDescent="0.25"/>
    <row r="4" spans="1:14" ht="18.75" x14ac:dyDescent="0.3">
      <c r="A4" s="7"/>
    </row>
    <row r="5" spans="1:14" ht="18.75" x14ac:dyDescent="0.3">
      <c r="A5" s="7"/>
    </row>
    <row r="6" spans="1:14" s="15" customFormat="1" ht="18" customHeight="1" x14ac:dyDescent="0.25">
      <c r="B6" s="16"/>
      <c r="C6" s="96" t="s">
        <v>95</v>
      </c>
      <c r="D6" s="96"/>
      <c r="E6" s="96"/>
      <c r="F6" s="96"/>
      <c r="G6" s="96"/>
      <c r="H6" s="96"/>
      <c r="I6" s="96"/>
      <c r="J6" s="96"/>
      <c r="K6" s="96"/>
      <c r="L6" s="96"/>
      <c r="M6" s="96"/>
      <c r="N6" s="96"/>
    </row>
    <row r="7" spans="1:14" ht="15" x14ac:dyDescent="0.25">
      <c r="C7" s="5" t="s">
        <v>0</v>
      </c>
      <c r="D7" s="5" t="s">
        <v>1</v>
      </c>
      <c r="E7" s="5" t="s">
        <v>2</v>
      </c>
      <c r="F7" s="5" t="s">
        <v>3</v>
      </c>
      <c r="G7" s="5" t="s">
        <v>4</v>
      </c>
      <c r="H7" s="5" t="s">
        <v>5</v>
      </c>
      <c r="I7" s="5" t="s">
        <v>6</v>
      </c>
      <c r="J7" s="5" t="s">
        <v>7</v>
      </c>
      <c r="K7" s="5" t="s">
        <v>8</v>
      </c>
      <c r="L7" s="5" t="s">
        <v>9</v>
      </c>
      <c r="M7" s="5" t="s">
        <v>10</v>
      </c>
      <c r="N7" s="5" t="s">
        <v>11</v>
      </c>
    </row>
    <row r="8" spans="1:14" ht="15" x14ac:dyDescent="0.25">
      <c r="B8" s="2">
        <v>2018</v>
      </c>
      <c r="C8" s="8">
        <v>0</v>
      </c>
      <c r="D8" s="8">
        <v>0</v>
      </c>
      <c r="E8" s="8">
        <v>0</v>
      </c>
      <c r="F8" s="8">
        <v>0</v>
      </c>
      <c r="G8" s="8">
        <v>0</v>
      </c>
      <c r="H8" s="8">
        <v>0</v>
      </c>
      <c r="I8" s="8">
        <v>0</v>
      </c>
      <c r="J8" s="8">
        <v>0</v>
      </c>
      <c r="K8" s="8">
        <v>0</v>
      </c>
      <c r="L8" s="8">
        <v>0</v>
      </c>
      <c r="M8" s="8">
        <v>0</v>
      </c>
      <c r="N8" s="8">
        <v>0</v>
      </c>
    </row>
    <row r="9" spans="1:14" ht="15" x14ac:dyDescent="0.2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ht="15" x14ac:dyDescent="0.2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ht="15" x14ac:dyDescent="0.25">
      <c r="B11" s="2">
        <v>2021</v>
      </c>
      <c r="C11" s="8">
        <v>72.097000000000008</v>
      </c>
      <c r="D11" s="8">
        <v>73.335000000000008</v>
      </c>
      <c r="E11" s="8">
        <v>75.194999999999993</v>
      </c>
      <c r="F11" s="8">
        <v>77.878</v>
      </c>
      <c r="G11" s="8">
        <v>79.872</v>
      </c>
      <c r="H11" s="8">
        <v>83.43</v>
      </c>
      <c r="I11" s="8">
        <v>0</v>
      </c>
      <c r="J11" s="8">
        <v>0</v>
      </c>
      <c r="K11" s="8">
        <v>0</v>
      </c>
      <c r="L11" s="8">
        <v>0</v>
      </c>
      <c r="M11" s="8">
        <v>0</v>
      </c>
      <c r="N11" s="8">
        <v>0</v>
      </c>
    </row>
    <row r="12" spans="1:14" ht="15" x14ac:dyDescent="0.25">
      <c r="C12" s="4"/>
    </row>
    <row r="13" spans="1:14" ht="15" x14ac:dyDescent="0.25"/>
    <row r="14" spans="1:14" ht="15" x14ac:dyDescent="0.25"/>
    <row r="15" spans="1:14" ht="15" x14ac:dyDescent="0.25"/>
    <row r="16" spans="1:14" ht="15" x14ac:dyDescent="0.25"/>
    <row r="17" spans="1:14" ht="15" x14ac:dyDescent="0.25"/>
    <row r="18" spans="1:14" ht="15" x14ac:dyDescent="0.25"/>
    <row r="19" spans="1:14" ht="15" x14ac:dyDescent="0.25"/>
    <row r="20" spans="1:14" ht="15" x14ac:dyDescent="0.25"/>
    <row r="21" spans="1:14" ht="15" x14ac:dyDescent="0.25"/>
    <row r="22" spans="1:14" ht="15" x14ac:dyDescent="0.25"/>
    <row r="23" spans="1:14" ht="15" x14ac:dyDescent="0.25"/>
    <row r="24" spans="1:14" ht="15" x14ac:dyDescent="0.25"/>
    <row r="25" spans="1:14" ht="15" x14ac:dyDescent="0.25"/>
    <row r="26" spans="1:14" ht="15" x14ac:dyDescent="0.25">
      <c r="D26" s="4"/>
    </row>
    <row r="27" spans="1:14" ht="15" x14ac:dyDescent="0.25">
      <c r="D27" s="4"/>
    </row>
    <row r="28" spans="1:14" ht="18.75" x14ac:dyDescent="0.3">
      <c r="A28" s="7"/>
    </row>
    <row r="29" spans="1:14" ht="21" x14ac:dyDescent="0.35">
      <c r="C29" s="97" t="s">
        <v>98</v>
      </c>
      <c r="D29" s="97"/>
      <c r="E29" s="97"/>
      <c r="F29" s="97"/>
      <c r="G29" s="97"/>
      <c r="H29" s="97"/>
      <c r="I29" s="97"/>
      <c r="J29" s="97"/>
      <c r="K29" s="97"/>
      <c r="L29" s="97"/>
      <c r="M29" s="97"/>
      <c r="N29" s="97"/>
    </row>
    <row r="30" spans="1:14" ht="15" x14ac:dyDescent="0.25">
      <c r="C30" s="5" t="s">
        <v>0</v>
      </c>
      <c r="D30" s="5" t="s">
        <v>1</v>
      </c>
      <c r="E30" s="5" t="s">
        <v>2</v>
      </c>
      <c r="F30" s="5" t="s">
        <v>3</v>
      </c>
      <c r="G30" s="5" t="s">
        <v>4</v>
      </c>
      <c r="H30" s="5" t="s">
        <v>5</v>
      </c>
      <c r="I30" s="5" t="s">
        <v>6</v>
      </c>
      <c r="J30" s="5" t="s">
        <v>7</v>
      </c>
      <c r="K30" s="5" t="s">
        <v>8</v>
      </c>
      <c r="L30" s="5" t="s">
        <v>9</v>
      </c>
      <c r="M30" s="5" t="s">
        <v>10</v>
      </c>
      <c r="N30" s="5" t="s">
        <v>11</v>
      </c>
    </row>
    <row r="31" spans="1:14" ht="15" x14ac:dyDescent="0.25">
      <c r="B31" s="11" t="s">
        <v>14</v>
      </c>
      <c r="C31" s="12">
        <v>38.08</v>
      </c>
      <c r="D31" s="12">
        <v>38.247999999999998</v>
      </c>
      <c r="E31" s="12">
        <v>38.99</v>
      </c>
      <c r="F31" s="12">
        <v>40.408000000000001</v>
      </c>
      <c r="G31" s="12">
        <v>41.439</v>
      </c>
      <c r="H31" s="12">
        <v>42.853999999999999</v>
      </c>
      <c r="I31" s="12">
        <v>0</v>
      </c>
      <c r="J31" s="12">
        <v>0</v>
      </c>
      <c r="K31" s="12">
        <v>0</v>
      </c>
      <c r="L31" s="12">
        <v>0</v>
      </c>
      <c r="M31" s="12">
        <v>0</v>
      </c>
      <c r="N31" s="12">
        <v>0</v>
      </c>
    </row>
    <row r="32" spans="1:14" ht="15" x14ac:dyDescent="0.25">
      <c r="B32" s="11" t="s">
        <v>15</v>
      </c>
      <c r="C32" s="12">
        <v>34.017000000000003</v>
      </c>
      <c r="D32" s="12">
        <v>35.087000000000003</v>
      </c>
      <c r="E32" s="12">
        <v>36.204999999999998</v>
      </c>
      <c r="F32" s="12">
        <v>37.47</v>
      </c>
      <c r="G32" s="12">
        <v>38.433</v>
      </c>
      <c r="H32" s="12">
        <v>40.576000000000001</v>
      </c>
      <c r="I32" s="12">
        <v>0</v>
      </c>
      <c r="J32" s="12">
        <v>0</v>
      </c>
      <c r="K32" s="12">
        <v>0</v>
      </c>
      <c r="L32" s="12">
        <v>0</v>
      </c>
      <c r="M32" s="12">
        <v>0</v>
      </c>
      <c r="N32" s="12">
        <v>0</v>
      </c>
    </row>
    <row r="33" spans="2:14" ht="15" x14ac:dyDescent="0.25">
      <c r="B33" s="10"/>
      <c r="C33" s="5"/>
      <c r="D33" s="5"/>
      <c r="E33" s="5"/>
      <c r="F33" s="5"/>
      <c r="G33" s="5"/>
      <c r="H33" s="5"/>
      <c r="I33" s="5"/>
      <c r="J33" s="5"/>
      <c r="K33" s="5"/>
      <c r="L33" s="5"/>
      <c r="M33" s="5"/>
      <c r="N33" s="5"/>
    </row>
    <row r="34" spans="2:14" ht="15" x14ac:dyDescent="0.25">
      <c r="B34" s="2" t="s">
        <v>14</v>
      </c>
      <c r="C34" s="9">
        <v>0.52817731667059642</v>
      </c>
      <c r="D34" s="9">
        <v>0.5215517829140246</v>
      </c>
      <c r="E34" s="9">
        <v>0.5185185185185186</v>
      </c>
      <c r="F34" s="9">
        <v>0.51886283674465195</v>
      </c>
      <c r="G34" s="9">
        <v>0.51881760817307687</v>
      </c>
      <c r="H34" s="9">
        <v>0.51365216349035114</v>
      </c>
      <c r="I34" s="9">
        <v>0</v>
      </c>
      <c r="J34" s="9">
        <v>0</v>
      </c>
      <c r="K34" s="9">
        <v>0</v>
      </c>
      <c r="L34" s="9">
        <v>0</v>
      </c>
      <c r="M34" s="9">
        <v>0</v>
      </c>
      <c r="N34" s="9">
        <v>0</v>
      </c>
    </row>
    <row r="35" spans="2:14" ht="15" x14ac:dyDescent="0.25">
      <c r="B35" s="2" t="s">
        <v>15</v>
      </c>
      <c r="C35" s="9">
        <v>0.47182268332940341</v>
      </c>
      <c r="D35" s="9">
        <v>0.47844821708597529</v>
      </c>
      <c r="E35" s="9">
        <v>0.48148148148148151</v>
      </c>
      <c r="F35" s="9">
        <v>0.48113716325534811</v>
      </c>
      <c r="G35" s="9">
        <v>0.48118239182692307</v>
      </c>
      <c r="H35" s="9">
        <v>0.4863478365096488</v>
      </c>
      <c r="I35" s="9">
        <v>0</v>
      </c>
      <c r="J35" s="9">
        <v>0</v>
      </c>
      <c r="K35" s="9">
        <v>0</v>
      </c>
      <c r="L35" s="9">
        <v>0</v>
      </c>
      <c r="M35" s="9">
        <v>0</v>
      </c>
      <c r="N35" s="9">
        <v>0</v>
      </c>
    </row>
    <row r="36" spans="2:14" ht="15" x14ac:dyDescent="0.25"/>
    <row r="37" spans="2:14" ht="15" x14ac:dyDescent="0.25"/>
    <row r="38" spans="2:14" ht="15" x14ac:dyDescent="0.25"/>
    <row r="39" spans="2:14" ht="15" x14ac:dyDescent="0.25"/>
    <row r="40" spans="2:14" ht="15" x14ac:dyDescent="0.25"/>
    <row r="41" spans="2:14" ht="15" x14ac:dyDescent="0.25"/>
    <row r="42" spans="2:14" ht="15" x14ac:dyDescent="0.25"/>
    <row r="43" spans="2:14" ht="15" x14ac:dyDescent="0.25"/>
    <row r="44" spans="2:14" ht="15" x14ac:dyDescent="0.25"/>
    <row r="45" spans="2:14" ht="15" x14ac:dyDescent="0.25"/>
    <row r="46" spans="2:14" ht="15" x14ac:dyDescent="0.25"/>
    <row r="47" spans="2:14" ht="15" x14ac:dyDescent="0.25"/>
    <row r="48" spans="2: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2:14" ht="15" x14ac:dyDescent="0.25"/>
    <row r="66" spans="2:14" ht="15" x14ac:dyDescent="0.25"/>
    <row r="67" spans="2:14" ht="15" x14ac:dyDescent="0.25"/>
    <row r="68" spans="2:14" ht="15" x14ac:dyDescent="0.25"/>
    <row r="69" spans="2:14" ht="15" x14ac:dyDescent="0.25"/>
    <row r="70" spans="2:14" ht="15" x14ac:dyDescent="0.25"/>
    <row r="71" spans="2:14" ht="17.25" customHeight="1" x14ac:dyDescent="0.25">
      <c r="B71" s="1"/>
    </row>
    <row r="72" spans="2:14" ht="15" hidden="1" x14ac:dyDescent="0.25">
      <c r="B72" s="2" t="s">
        <v>15</v>
      </c>
      <c r="C72" s="9">
        <v>0</v>
      </c>
      <c r="D72" s="9">
        <v>0</v>
      </c>
      <c r="E72" s="9">
        <v>0</v>
      </c>
      <c r="F72" s="9">
        <v>0</v>
      </c>
      <c r="G72" s="9">
        <v>0</v>
      </c>
      <c r="H72" s="9">
        <v>0</v>
      </c>
      <c r="I72" s="9">
        <v>0</v>
      </c>
      <c r="J72" s="9">
        <v>0</v>
      </c>
      <c r="K72" s="9">
        <v>0</v>
      </c>
      <c r="L72" s="9">
        <v>0</v>
      </c>
      <c r="M72" s="9">
        <v>0</v>
      </c>
      <c r="N72" s="9">
        <v>0</v>
      </c>
    </row>
    <row r="73" spans="2:14" ht="15" x14ac:dyDescent="0.25"/>
    <row r="74" spans="2:14" ht="15" x14ac:dyDescent="0.25"/>
    <row r="75" spans="2:14" ht="15" x14ac:dyDescent="0.25"/>
    <row r="76" spans="2:14" ht="15" x14ac:dyDescent="0.25"/>
    <row r="77" spans="2:14" ht="15" x14ac:dyDescent="0.25"/>
    <row r="78" spans="2:14" ht="15" x14ac:dyDescent="0.25"/>
    <row r="79" spans="2:14" ht="15" x14ac:dyDescent="0.25"/>
    <row r="80" spans="2:14" ht="15" x14ac:dyDescent="0.25"/>
    <row r="81" ht="15" x14ac:dyDescent="0.25"/>
    <row r="82" ht="15" x14ac:dyDescent="0.25"/>
    <row r="83" ht="14.45" customHeight="1" x14ac:dyDescent="0.25"/>
  </sheetData>
  <mergeCells count="2">
    <mergeCell ref="C6:N6"/>
    <mergeCell ref="C29:N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election activeCell="P12" sqref="P12"/>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96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0</v>
      </c>
      <c r="L9" s="8">
        <v>0</v>
      </c>
      <c r="M9" s="8">
        <v>0</v>
      </c>
      <c r="N9" s="8">
        <v>0</v>
      </c>
    </row>
    <row r="10" spans="1:14" x14ac:dyDescent="0.2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x14ac:dyDescent="0.2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x14ac:dyDescent="0.25">
      <c r="B12" s="2">
        <v>2021</v>
      </c>
      <c r="C12" s="8">
        <v>34.927</v>
      </c>
      <c r="D12" s="8">
        <v>35.975999999999999</v>
      </c>
      <c r="E12" s="8">
        <v>36.162999999999997</v>
      </c>
      <c r="F12" s="8">
        <v>36.716999999999999</v>
      </c>
      <c r="G12" s="8">
        <v>37.395000000000003</v>
      </c>
      <c r="H12" s="8">
        <v>38.536999999999999</v>
      </c>
      <c r="I12" s="8">
        <v>0</v>
      </c>
      <c r="J12" s="8">
        <v>0</v>
      </c>
      <c r="K12" s="8">
        <v>0</v>
      </c>
      <c r="L12" s="8">
        <v>0</v>
      </c>
      <c r="M12" s="8">
        <v>0</v>
      </c>
      <c r="N12" s="8">
        <v>0</v>
      </c>
    </row>
    <row r="13" spans="1:14" x14ac:dyDescent="0.25">
      <c r="C13" s="85"/>
      <c r="D13" s="85"/>
      <c r="E13" s="85"/>
      <c r="F13" s="85"/>
      <c r="G13" s="85"/>
      <c r="H13" s="85"/>
      <c r="I13" s="85"/>
      <c r="J13" s="85"/>
      <c r="K13" s="85"/>
      <c r="L13" s="85"/>
      <c r="M13" s="85"/>
      <c r="N13" s="85"/>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97</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19.841000000000001</v>
      </c>
      <c r="D33" s="12">
        <v>20.684999999999999</v>
      </c>
      <c r="E33" s="12">
        <v>20.986000000000001</v>
      </c>
      <c r="F33" s="12">
        <v>21.446000000000002</v>
      </c>
      <c r="G33" s="12">
        <v>21.902000000000001</v>
      </c>
      <c r="H33" s="12">
        <v>22.472999999999999</v>
      </c>
      <c r="I33" s="12">
        <v>0</v>
      </c>
      <c r="J33" s="12">
        <v>0</v>
      </c>
      <c r="K33" s="12">
        <v>0</v>
      </c>
      <c r="L33" s="12">
        <v>0</v>
      </c>
      <c r="M33" s="12">
        <v>0</v>
      </c>
      <c r="N33" s="12">
        <v>0</v>
      </c>
    </row>
    <row r="34" spans="2:14" x14ac:dyDescent="0.25">
      <c r="B34" s="11" t="s">
        <v>15</v>
      </c>
      <c r="C34" s="12">
        <v>15.086</v>
      </c>
      <c r="D34" s="12">
        <v>15.291</v>
      </c>
      <c r="E34" s="12">
        <v>15.177</v>
      </c>
      <c r="F34" s="12">
        <v>15.271000000000001</v>
      </c>
      <c r="G34" s="12">
        <v>15.493</v>
      </c>
      <c r="H34" s="12">
        <v>16.064</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0.56807054714118022</v>
      </c>
      <c r="D36" s="9">
        <v>0.57496664442961976</v>
      </c>
      <c r="E36" s="9">
        <v>0.58031689848740431</v>
      </c>
      <c r="F36" s="9">
        <v>0.58408911403437103</v>
      </c>
      <c r="G36" s="9">
        <v>0.58569327450193875</v>
      </c>
      <c r="H36" s="9">
        <v>0.58315385214209714</v>
      </c>
      <c r="I36" s="9">
        <v>0</v>
      </c>
      <c r="J36" s="9">
        <v>0</v>
      </c>
      <c r="K36" s="9">
        <v>0</v>
      </c>
      <c r="L36" s="9">
        <v>0</v>
      </c>
      <c r="M36" s="9">
        <v>0</v>
      </c>
      <c r="N36" s="9">
        <v>0</v>
      </c>
    </row>
    <row r="37" spans="2:14" x14ac:dyDescent="0.25">
      <c r="B37" s="2" t="s">
        <v>15</v>
      </c>
      <c r="C37" s="9">
        <v>0.43192945285881984</v>
      </c>
      <c r="D37" s="9">
        <v>0.4250333555703803</v>
      </c>
      <c r="E37" s="9">
        <v>0.4196831015125958</v>
      </c>
      <c r="F37" s="9">
        <v>0.41591088596562903</v>
      </c>
      <c r="G37" s="9">
        <v>0.41430672549806119</v>
      </c>
      <c r="H37" s="9">
        <v>0.4168461478579028</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ht="15" customHeight="1" x14ac:dyDescent="0.25"/>
    <row r="81" ht="15" customHeight="1" x14ac:dyDescent="0.25"/>
    <row r="82" ht="15" customHeight="1" x14ac:dyDescent="0.25"/>
    <row r="83" ht="15" customHeight="1" x14ac:dyDescent="0.25"/>
    <row r="84" ht="15" customHeight="1" x14ac:dyDescent="0.25"/>
  </sheetData>
  <mergeCells count="2">
    <mergeCell ref="C6:N6"/>
    <mergeCell ref="C31:N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O24" sqref="O2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72</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2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2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25">
      <c r="B12" s="2">
        <v>2021</v>
      </c>
      <c r="C12" s="8">
        <v>7224.8549999999996</v>
      </c>
      <c r="D12" s="8">
        <v>7326.0789999999997</v>
      </c>
      <c r="E12" s="8">
        <v>6939.259</v>
      </c>
      <c r="F12" s="8">
        <v>6729.0969999999998</v>
      </c>
      <c r="G12" s="8">
        <v>7424.759</v>
      </c>
      <c r="H12" s="8">
        <v>7695.2340000000004</v>
      </c>
      <c r="I12" s="8">
        <v>0</v>
      </c>
      <c r="J12" s="8">
        <v>0</v>
      </c>
      <c r="K12" s="8">
        <v>0</v>
      </c>
      <c r="L12" s="8">
        <v>0</v>
      </c>
      <c r="M12" s="8">
        <v>0</v>
      </c>
      <c r="N12" s="8">
        <v>0</v>
      </c>
    </row>
    <row r="13" spans="1:14" x14ac:dyDescent="0.25">
      <c r="C13" s="4"/>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97" t="s">
        <v>99</v>
      </c>
      <c r="D30" s="97"/>
      <c r="E30" s="97"/>
      <c r="F30" s="97"/>
      <c r="G30" s="97"/>
      <c r="H30" s="97"/>
      <c r="I30" s="97"/>
      <c r="J30" s="97"/>
      <c r="K30" s="97"/>
      <c r="L30" s="97"/>
      <c r="M30" s="97"/>
      <c r="N30" s="97"/>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11" t="s">
        <v>14</v>
      </c>
      <c r="C32" s="12">
        <v>3542.846</v>
      </c>
      <c r="D32" s="12">
        <v>3646.3449999999998</v>
      </c>
      <c r="E32" s="12">
        <v>3691.27</v>
      </c>
      <c r="F32" s="12">
        <v>3732.337</v>
      </c>
      <c r="G32" s="12">
        <v>3819.9140000000002</v>
      </c>
      <c r="H32" s="12">
        <v>3986.038</v>
      </c>
      <c r="I32" s="12">
        <v>0</v>
      </c>
      <c r="J32" s="12">
        <v>0</v>
      </c>
      <c r="K32" s="12">
        <v>0</v>
      </c>
      <c r="L32" s="12">
        <v>0</v>
      </c>
      <c r="M32" s="12">
        <v>0</v>
      </c>
      <c r="N32" s="12">
        <v>0</v>
      </c>
    </row>
    <row r="33" spans="2:14" x14ac:dyDescent="0.25">
      <c r="B33" s="11" t="s">
        <v>15</v>
      </c>
      <c r="C33" s="12">
        <v>3682.009</v>
      </c>
      <c r="D33" s="12">
        <v>3679.7339999999999</v>
      </c>
      <c r="E33" s="12">
        <v>3247.989</v>
      </c>
      <c r="F33" s="12">
        <v>2996.76</v>
      </c>
      <c r="G33" s="12">
        <v>3604.8449999999998</v>
      </c>
      <c r="H33" s="12">
        <v>3709.1959999999999</v>
      </c>
      <c r="I33" s="12">
        <v>0</v>
      </c>
      <c r="J33" s="12">
        <v>0</v>
      </c>
      <c r="K33" s="12">
        <v>0</v>
      </c>
      <c r="L33" s="12">
        <v>0</v>
      </c>
      <c r="M33" s="12">
        <v>0</v>
      </c>
      <c r="N33" s="12">
        <v>0</v>
      </c>
    </row>
    <row r="34" spans="2:14" x14ac:dyDescent="0.25">
      <c r="B34" s="10"/>
      <c r="C34" s="5"/>
      <c r="D34" s="5"/>
      <c r="E34" s="5"/>
      <c r="F34" s="5"/>
      <c r="G34" s="5"/>
      <c r="H34" s="5"/>
      <c r="I34" s="5"/>
      <c r="J34" s="5"/>
      <c r="K34" s="5"/>
      <c r="L34" s="5"/>
      <c r="M34" s="5"/>
      <c r="N34" s="5"/>
    </row>
    <row r="35" spans="2:14" x14ac:dyDescent="0.25">
      <c r="B35" s="2" t="s">
        <v>14</v>
      </c>
      <c r="C35" s="9">
        <v>0.49036914927704434</v>
      </c>
      <c r="D35" s="9">
        <v>0.49772122304441435</v>
      </c>
      <c r="E35" s="9">
        <v>0.5319400817868305</v>
      </c>
      <c r="F35" s="9">
        <v>0.55465644201591979</v>
      </c>
      <c r="G35" s="9">
        <v>0.51448323103820615</v>
      </c>
      <c r="H35" s="9">
        <v>0.51798788704800913</v>
      </c>
      <c r="I35" s="9">
        <v>0</v>
      </c>
      <c r="J35" s="9">
        <v>0</v>
      </c>
      <c r="K35" s="9">
        <v>0</v>
      </c>
      <c r="L35" s="9">
        <v>0</v>
      </c>
      <c r="M35" s="9">
        <v>0</v>
      </c>
      <c r="N35" s="9">
        <v>0</v>
      </c>
    </row>
    <row r="36" spans="2:14" x14ac:dyDescent="0.25">
      <c r="B36" s="2" t="s">
        <v>15</v>
      </c>
      <c r="C36" s="9">
        <v>0.50963085072295566</v>
      </c>
      <c r="D36" s="9">
        <v>0.50227877695558565</v>
      </c>
      <c r="E36" s="9">
        <v>0.46805991821316945</v>
      </c>
      <c r="F36" s="9">
        <v>0.44534355798408021</v>
      </c>
      <c r="G36" s="9">
        <v>0.48551676896179391</v>
      </c>
      <c r="H36" s="9">
        <v>0.48201211295199076</v>
      </c>
      <c r="I36" s="9">
        <v>0</v>
      </c>
      <c r="J36" s="9">
        <v>0</v>
      </c>
      <c r="K36" s="9">
        <v>0</v>
      </c>
      <c r="L36" s="9">
        <v>0</v>
      </c>
      <c r="M36" s="9">
        <v>0</v>
      </c>
      <c r="N36" s="9">
        <v>0</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ht="17.25" customHeight="1" x14ac:dyDescent="0.25">
      <c r="B72" s="1"/>
    </row>
    <row r="73" spans="2:14" hidden="1" x14ac:dyDescent="0.25">
      <c r="B73" s="2" t="s">
        <v>15</v>
      </c>
      <c r="C73" s="9">
        <v>0</v>
      </c>
      <c r="D73" s="9">
        <v>0</v>
      </c>
      <c r="E73" s="9">
        <v>0</v>
      </c>
      <c r="F73" s="9">
        <v>0</v>
      </c>
      <c r="G73" s="9">
        <v>0</v>
      </c>
      <c r="H73" s="9">
        <v>0</v>
      </c>
      <c r="I73" s="9">
        <v>0</v>
      </c>
      <c r="J73" s="9">
        <v>0</v>
      </c>
      <c r="K73" s="9">
        <v>0</v>
      </c>
      <c r="L73" s="9">
        <v>0</v>
      </c>
      <c r="M73" s="9">
        <v>0</v>
      </c>
      <c r="N73" s="9">
        <v>0</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C32" sqref="C32:N36"/>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26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612.774</v>
      </c>
      <c r="L9" s="8">
        <v>674.07300000000009</v>
      </c>
      <c r="M9" s="8">
        <v>766.33899999999994</v>
      </c>
      <c r="N9" s="8">
        <v>911.78899999999999</v>
      </c>
    </row>
    <row r="10" spans="1:14" x14ac:dyDescent="0.2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x14ac:dyDescent="0.2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x14ac:dyDescent="0.25">
      <c r="B12" s="2">
        <v>2021</v>
      </c>
      <c r="C12" s="8">
        <v>2454.806</v>
      </c>
      <c r="D12" s="8">
        <v>2475.79</v>
      </c>
      <c r="E12" s="8">
        <v>2532.23</v>
      </c>
      <c r="F12" s="8">
        <v>2564.701</v>
      </c>
      <c r="G12" s="8">
        <v>2746.5540000000001</v>
      </c>
      <c r="H12" s="8">
        <v>2730.8580000000002</v>
      </c>
      <c r="I12" s="8">
        <v>0</v>
      </c>
      <c r="J12" s="8">
        <v>0</v>
      </c>
      <c r="K12" s="8">
        <v>0</v>
      </c>
      <c r="L12" s="8">
        <v>0</v>
      </c>
      <c r="M12" s="8">
        <v>0</v>
      </c>
      <c r="N12" s="8">
        <v>0</v>
      </c>
    </row>
    <row r="13" spans="1:14" x14ac:dyDescent="0.25">
      <c r="C13" s="4"/>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97" t="s">
        <v>100</v>
      </c>
      <c r="D30" s="97"/>
      <c r="E30" s="97"/>
      <c r="F30" s="97"/>
      <c r="G30" s="97"/>
      <c r="H30" s="97"/>
      <c r="I30" s="97"/>
      <c r="J30" s="97"/>
      <c r="K30" s="97"/>
      <c r="L30" s="97"/>
      <c r="M30" s="97"/>
      <c r="N30" s="97"/>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11" t="s">
        <v>14</v>
      </c>
      <c r="C32" s="12">
        <v>1703.4549999999999</v>
      </c>
      <c r="D32" s="12">
        <v>1709.769</v>
      </c>
      <c r="E32" s="12">
        <v>1747.4069999999999</v>
      </c>
      <c r="F32" s="12">
        <v>1728.96</v>
      </c>
      <c r="G32" s="12">
        <v>1812.7729999999999</v>
      </c>
      <c r="H32" s="12">
        <v>1878.913</v>
      </c>
      <c r="I32" s="12">
        <v>0</v>
      </c>
      <c r="J32" s="12">
        <v>0</v>
      </c>
      <c r="K32" s="12">
        <v>0</v>
      </c>
      <c r="L32" s="12">
        <v>0</v>
      </c>
      <c r="M32" s="12">
        <v>0</v>
      </c>
      <c r="N32" s="12">
        <v>0</v>
      </c>
    </row>
    <row r="33" spans="2:14" x14ac:dyDescent="0.25">
      <c r="B33" s="11" t="s">
        <v>15</v>
      </c>
      <c r="C33" s="12">
        <v>751.351</v>
      </c>
      <c r="D33" s="12">
        <v>766.02099999999996</v>
      </c>
      <c r="E33" s="12">
        <v>784.82299999999998</v>
      </c>
      <c r="F33" s="12">
        <v>835.74099999999999</v>
      </c>
      <c r="G33" s="12">
        <v>933.78099999999995</v>
      </c>
      <c r="H33" s="12">
        <v>851.94500000000005</v>
      </c>
      <c r="I33" s="12">
        <v>0</v>
      </c>
      <c r="J33" s="12">
        <v>0</v>
      </c>
      <c r="K33" s="12">
        <v>0</v>
      </c>
      <c r="L33" s="12">
        <v>0</v>
      </c>
      <c r="M33" s="12">
        <v>0</v>
      </c>
      <c r="N33" s="12">
        <v>0</v>
      </c>
    </row>
    <row r="34" spans="2:14" x14ac:dyDescent="0.25">
      <c r="B34" s="10"/>
      <c r="C34" s="5"/>
      <c r="D34" s="5"/>
      <c r="E34" s="5"/>
      <c r="F34" s="5"/>
      <c r="G34" s="5"/>
      <c r="H34" s="5"/>
      <c r="I34" s="5"/>
      <c r="J34" s="5"/>
      <c r="K34" s="5"/>
      <c r="L34" s="5"/>
      <c r="M34" s="5"/>
      <c r="N34" s="5"/>
    </row>
    <row r="35" spans="2:14" x14ac:dyDescent="0.25">
      <c r="B35" s="2" t="s">
        <v>14</v>
      </c>
      <c r="C35" s="9">
        <v>0.69392652616948136</v>
      </c>
      <c r="D35" s="9">
        <v>0.69059532512854482</v>
      </c>
      <c r="E35" s="9">
        <v>0.69006646315698017</v>
      </c>
      <c r="F35" s="9">
        <v>0.67413706315083122</v>
      </c>
      <c r="G35" s="9">
        <v>0.66001724342576185</v>
      </c>
      <c r="H35" s="9">
        <v>0.68803028205787331</v>
      </c>
      <c r="I35" s="9">
        <v>0</v>
      </c>
      <c r="J35" s="9">
        <v>0</v>
      </c>
      <c r="K35" s="9">
        <v>0</v>
      </c>
      <c r="L35" s="9">
        <v>0</v>
      </c>
      <c r="M35" s="9">
        <v>0</v>
      </c>
      <c r="N35" s="9">
        <v>0</v>
      </c>
    </row>
    <row r="36" spans="2:14" x14ac:dyDescent="0.25">
      <c r="B36" s="2" t="s">
        <v>15</v>
      </c>
      <c r="C36" s="9">
        <v>0.30607347383051858</v>
      </c>
      <c r="D36" s="9">
        <v>0.30940467487145518</v>
      </c>
      <c r="E36" s="9">
        <v>0.30993353684301977</v>
      </c>
      <c r="F36" s="9">
        <v>0.32586293684916878</v>
      </c>
      <c r="G36" s="9">
        <v>0.3399827565742381</v>
      </c>
      <c r="H36" s="9">
        <v>0.31196971794212663</v>
      </c>
      <c r="I36" s="9">
        <v>0</v>
      </c>
      <c r="J36" s="9">
        <v>0</v>
      </c>
      <c r="K36" s="9">
        <v>0</v>
      </c>
      <c r="L36" s="9">
        <v>0</v>
      </c>
      <c r="M36" s="9">
        <v>0</v>
      </c>
      <c r="N36" s="9">
        <v>0</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ht="17.25" customHeight="1" x14ac:dyDescent="0.25">
      <c r="B72" s="1"/>
    </row>
    <row r="73" spans="2:14" hidden="1" x14ac:dyDescent="0.25">
      <c r="B73" s="2" t="s">
        <v>15</v>
      </c>
      <c r="C73" s="9">
        <v>0</v>
      </c>
      <c r="D73" s="9">
        <v>0</v>
      </c>
      <c r="E73" s="9">
        <v>0</v>
      </c>
      <c r="F73" s="9">
        <v>0</v>
      </c>
      <c r="G73" s="9">
        <v>0</v>
      </c>
      <c r="H73" s="9">
        <v>0</v>
      </c>
      <c r="I73" s="9">
        <v>0</v>
      </c>
      <c r="J73" s="9">
        <v>0</v>
      </c>
      <c r="K73" s="9">
        <v>0</v>
      </c>
      <c r="L73" s="9">
        <v>0</v>
      </c>
      <c r="M73" s="9">
        <v>0</v>
      </c>
      <c r="N73" s="9">
        <v>0</v>
      </c>
    </row>
    <row r="74" spans="2:14" x14ac:dyDescent="0.25"/>
    <row r="75" spans="2:14" x14ac:dyDescent="0.25"/>
    <row r="76" spans="2:14" x14ac:dyDescent="0.25"/>
    <row r="77" spans="2:14" x14ac:dyDescent="0.25"/>
    <row r="78" spans="2:14" x14ac:dyDescent="0.25"/>
    <row r="79" spans="2:14" ht="15" customHeight="1" x14ac:dyDescent="0.25"/>
    <row r="80" spans="2:14" ht="15" customHeight="1" x14ac:dyDescent="0.25"/>
    <row r="81" ht="15" customHeight="1" x14ac:dyDescent="0.25"/>
    <row r="82" ht="15" customHeight="1" x14ac:dyDescent="0.25"/>
    <row r="83" ht="15" customHeight="1" x14ac:dyDescent="0.25"/>
  </sheetData>
  <mergeCells count="2">
    <mergeCell ref="C6:N6"/>
    <mergeCell ref="C30:N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
  <sheetViews>
    <sheetView showGridLines="0" workbookViewId="0">
      <selection activeCell="A5" sqref="A5"/>
    </sheetView>
  </sheetViews>
  <sheetFormatPr baseColWidth="10" defaultRowHeight="15" x14ac:dyDescent="0.25"/>
  <cols>
    <col min="1" max="1" width="8" customWidth="1"/>
  </cols>
  <sheetData>
    <row r="1" spans="1:28" s="1" customFormat="1" x14ac:dyDescent="0.25"/>
    <row r="2" spans="1:28" s="1" customFormat="1" ht="31.5" x14ac:dyDescent="0.5">
      <c r="A2" s="3"/>
      <c r="C2" s="18"/>
    </row>
    <row r="3" spans="1:28" s="1" customFormat="1" x14ac:dyDescent="0.25"/>
    <row r="4" spans="1:28" s="1" customFormat="1" ht="18.75" x14ac:dyDescent="0.3">
      <c r="A4" s="7"/>
    </row>
    <row r="5" spans="1:28" s="1" customFormat="1" ht="18.75" x14ac:dyDescent="0.3">
      <c r="A5" s="7"/>
    </row>
    <row r="6" spans="1:28" s="1" customFormat="1" ht="21" x14ac:dyDescent="0.3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2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25">
      <c r="B10" s="2">
        <v>2020</v>
      </c>
      <c r="C10" s="8">
        <v>927895.54710052104</v>
      </c>
      <c r="D10" s="8">
        <v>966643.81892008393</v>
      </c>
      <c r="E10" s="8">
        <v>1128250.514777737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12480583.505053435</v>
      </c>
      <c r="P10" s="2">
        <v>2020</v>
      </c>
      <c r="Q10" s="8">
        <v>510.04037748364641</v>
      </c>
      <c r="R10" s="8">
        <v>519.32432817278425</v>
      </c>
      <c r="S10" s="8">
        <v>582.8869304631512</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25">
      <c r="B11" s="2">
        <v>2021</v>
      </c>
      <c r="C11" s="8">
        <v>1217060.1643514512</v>
      </c>
      <c r="D11" s="8">
        <v>1191333.099586085</v>
      </c>
      <c r="E11" s="8">
        <v>1337562.7867407629</v>
      </c>
      <c r="F11" s="8">
        <v>1297550.2678688806</v>
      </c>
      <c r="G11" s="8">
        <v>1282651.4904625737</v>
      </c>
      <c r="H11" s="8">
        <v>1311862.7093955702</v>
      </c>
      <c r="I11" s="8">
        <v>0</v>
      </c>
      <c r="J11" s="8">
        <v>0</v>
      </c>
      <c r="K11" s="8">
        <v>0</v>
      </c>
      <c r="L11" s="8">
        <v>0</v>
      </c>
      <c r="M11" s="8">
        <v>0</v>
      </c>
      <c r="N11" s="8">
        <v>0</v>
      </c>
      <c r="O11" s="8">
        <v>0</v>
      </c>
      <c r="P11" s="2">
        <v>2021</v>
      </c>
      <c r="Q11" s="8">
        <v>495.78669937724254</v>
      </c>
      <c r="R11" s="8">
        <v>481.19311394992508</v>
      </c>
      <c r="S11" s="8">
        <v>528.21536224622685</v>
      </c>
      <c r="T11" s="8">
        <v>505.92652627689569</v>
      </c>
      <c r="U11" s="8">
        <v>467.00392217395824</v>
      </c>
      <c r="V11" s="8">
        <v>480.384812903333</v>
      </c>
      <c r="W11" s="8">
        <v>0</v>
      </c>
      <c r="X11" s="8">
        <v>0</v>
      </c>
      <c r="Y11" s="8">
        <v>0</v>
      </c>
      <c r="Z11" s="8">
        <v>0</v>
      </c>
      <c r="AA11" s="8">
        <v>0</v>
      </c>
      <c r="AB11" s="8">
        <v>0</v>
      </c>
    </row>
    <row r="12" spans="1:28" s="1" customFormat="1" x14ac:dyDescent="0.25">
      <c r="B12" s="2"/>
      <c r="C12" s="85"/>
      <c r="D12" s="85"/>
      <c r="E12" s="85"/>
      <c r="F12" s="88"/>
      <c r="G12" s="88"/>
      <c r="H12" s="85"/>
      <c r="I12" s="85"/>
      <c r="J12" s="85"/>
      <c r="K12" s="85"/>
      <c r="L12" s="85"/>
      <c r="M12" s="85"/>
      <c r="N12" s="85"/>
      <c r="O12" s="13"/>
      <c r="P12" s="2"/>
      <c r="Q12" s="85"/>
      <c r="R12" s="85"/>
      <c r="S12" s="85"/>
      <c r="T12" s="85"/>
      <c r="U12" s="85"/>
      <c r="V12" s="85"/>
      <c r="W12" s="85"/>
      <c r="X12" s="85"/>
      <c r="Y12" s="85"/>
      <c r="Z12" s="85"/>
      <c r="AA12" s="85"/>
      <c r="AB12" s="85"/>
    </row>
    <row r="13" spans="1:28" s="1" customFormat="1" x14ac:dyDescent="0.25"/>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c r="D28" s="4"/>
    </row>
    <row r="29" spans="1:15" s="1" customFormat="1" x14ac:dyDescent="0.25">
      <c r="D29" s="4"/>
    </row>
    <row r="30" spans="1:15" s="1" customFormat="1" ht="18.75" x14ac:dyDescent="0.3">
      <c r="A30" s="7"/>
    </row>
    <row r="31" spans="1:15" s="1" customFormat="1" ht="21" x14ac:dyDescent="0.35">
      <c r="C31" s="98" t="s">
        <v>85</v>
      </c>
      <c r="D31" s="97"/>
      <c r="E31" s="97"/>
      <c r="F31" s="97"/>
      <c r="G31" s="97"/>
      <c r="H31" s="97"/>
      <c r="I31" s="97"/>
      <c r="J31" s="97"/>
      <c r="K31" s="97"/>
      <c r="L31" s="97"/>
      <c r="M31" s="97"/>
      <c r="N31" s="97"/>
      <c r="O31" s="97"/>
    </row>
    <row r="32" spans="1:15" s="1" customFormat="1" x14ac:dyDescent="0.25">
      <c r="C32" s="5" t="s">
        <v>0</v>
      </c>
      <c r="D32" s="5" t="s">
        <v>1</v>
      </c>
      <c r="E32" s="5" t="s">
        <v>2</v>
      </c>
      <c r="F32" s="5" t="s">
        <v>3</v>
      </c>
      <c r="G32" s="5" t="s">
        <v>4</v>
      </c>
      <c r="H32" s="5" t="s">
        <v>5</v>
      </c>
      <c r="I32" s="5" t="s">
        <v>6</v>
      </c>
      <c r="J32" s="5" t="s">
        <v>7</v>
      </c>
      <c r="K32" s="5" t="s">
        <v>8</v>
      </c>
      <c r="L32" s="5" t="s">
        <v>9</v>
      </c>
      <c r="M32" s="5" t="s">
        <v>10</v>
      </c>
      <c r="N32" s="5" t="s">
        <v>11</v>
      </c>
      <c r="O32" s="14" t="s">
        <v>16</v>
      </c>
    </row>
    <row r="33" spans="2:15" s="1" customFormat="1" ht="12.75" customHeight="1" x14ac:dyDescent="0.25">
      <c r="B33" s="2">
        <f>B8</f>
        <v>2018</v>
      </c>
      <c r="C33" s="6">
        <v>0</v>
      </c>
      <c r="D33" s="6">
        <v>0</v>
      </c>
      <c r="E33" s="6">
        <v>0</v>
      </c>
      <c r="F33" s="6">
        <v>0</v>
      </c>
      <c r="G33" s="6">
        <v>0</v>
      </c>
      <c r="H33" s="6">
        <v>0</v>
      </c>
      <c r="I33" s="6">
        <v>0</v>
      </c>
      <c r="J33" s="6">
        <v>0</v>
      </c>
      <c r="K33" s="6">
        <v>219796.97097981488</v>
      </c>
      <c r="L33" s="6">
        <v>272009.4684944998</v>
      </c>
      <c r="M33" s="6">
        <v>297020.65274879977</v>
      </c>
      <c r="N33" s="6">
        <v>469597.04562349938</v>
      </c>
      <c r="O33" s="13">
        <f>SUM(C33:N33)</f>
        <v>1258424.1378466138</v>
      </c>
    </row>
    <row r="34" spans="2:15" s="1" customFormat="1" ht="12.75" customHeight="1" x14ac:dyDescent="0.25">
      <c r="B34" s="2">
        <f>B9</f>
        <v>2019</v>
      </c>
      <c r="C34" s="6">
        <v>443043.1107825996</v>
      </c>
      <c r="D34" s="6">
        <v>494561.83400000003</v>
      </c>
      <c r="E34" s="6">
        <v>614615.56306429999</v>
      </c>
      <c r="F34" s="6">
        <v>656937.12476759998</v>
      </c>
      <c r="G34" s="6">
        <v>728968.68730988703</v>
      </c>
      <c r="H34" s="6">
        <v>760462.36233557609</v>
      </c>
      <c r="I34" s="6">
        <v>862575.941378469</v>
      </c>
      <c r="J34" s="6">
        <v>869809.28100672807</v>
      </c>
      <c r="K34" s="6">
        <v>891024.80704457499</v>
      </c>
      <c r="L34" s="6">
        <v>828084.20779805689</v>
      </c>
      <c r="M34" s="6">
        <v>743111.63376114401</v>
      </c>
      <c r="N34" s="6">
        <v>974201.43799999997</v>
      </c>
      <c r="O34" s="13">
        <f>SUM(C34:N34)</f>
        <v>8867395.9912489355</v>
      </c>
    </row>
    <row r="35" spans="2:15" s="1" customFormat="1" ht="12.75" customHeight="1" x14ac:dyDescent="0.25">
      <c r="B35" s="2">
        <f>B10</f>
        <v>2020</v>
      </c>
      <c r="C35" s="6">
        <v>690276.20171404502</v>
      </c>
      <c r="D35" s="6">
        <v>728394.33909167396</v>
      </c>
      <c r="E35" s="6">
        <v>892863.42544995807</v>
      </c>
      <c r="F35" s="6">
        <v>493910.23526492855</v>
      </c>
      <c r="G35" s="6">
        <v>709165.05802270805</v>
      </c>
      <c r="H35" s="6">
        <v>806612.90051808208</v>
      </c>
      <c r="I35" s="6">
        <v>916081.33158536593</v>
      </c>
      <c r="J35" s="6">
        <v>945979.48325820023</v>
      </c>
      <c r="K35" s="6">
        <v>936542.62801682099</v>
      </c>
      <c r="L35" s="6">
        <v>996351.68167788058</v>
      </c>
      <c r="M35" s="6">
        <v>934848.13340790581</v>
      </c>
      <c r="N35" s="6">
        <v>1098785.4812893185</v>
      </c>
      <c r="O35" s="13">
        <f>SUM(C35:N35)</f>
        <v>10149810.899296887</v>
      </c>
    </row>
    <row r="36" spans="2:15" s="1" customFormat="1" ht="12.75" customHeight="1" x14ac:dyDescent="0.25">
      <c r="B36" s="2">
        <f>B11</f>
        <v>2021</v>
      </c>
      <c r="C36" s="6">
        <v>952300.00349369203</v>
      </c>
      <c r="D36" s="6">
        <v>943401.83486795612</v>
      </c>
      <c r="E36" s="6">
        <v>1040331.8953566019</v>
      </c>
      <c r="F36" s="6">
        <v>1005728.1802943649</v>
      </c>
      <c r="G36" s="6">
        <v>1012033.9296635827</v>
      </c>
      <c r="H36" s="6">
        <v>1036629.1061093356</v>
      </c>
      <c r="I36" s="6">
        <v>0</v>
      </c>
      <c r="J36" s="6">
        <v>0</v>
      </c>
      <c r="K36" s="6">
        <v>0</v>
      </c>
      <c r="L36" s="6">
        <v>0</v>
      </c>
      <c r="M36" s="6">
        <v>0</v>
      </c>
      <c r="N36" s="6">
        <v>0</v>
      </c>
      <c r="O36" s="6">
        <v>0</v>
      </c>
    </row>
    <row r="37" spans="2:15" s="1" customFormat="1" ht="12.75" customHeight="1" x14ac:dyDescent="0.25">
      <c r="B37" s="2"/>
      <c r="C37" s="86"/>
      <c r="D37" s="86"/>
      <c r="E37" s="86"/>
      <c r="F37" s="86"/>
      <c r="G37" s="86"/>
      <c r="H37" s="86"/>
      <c r="I37" s="86"/>
      <c r="J37" s="86"/>
      <c r="K37" s="86"/>
      <c r="L37" s="86"/>
      <c r="M37" s="86"/>
      <c r="N37" s="86"/>
      <c r="O37" s="13"/>
    </row>
    <row r="38" spans="2:15" s="1" customFormat="1" x14ac:dyDescent="0.25"/>
    <row r="39" spans="2:15" s="1" customFormat="1" x14ac:dyDescent="0.25"/>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ht="21" x14ac:dyDescent="0.35">
      <c r="C54" s="98" t="s">
        <v>86</v>
      </c>
      <c r="D54" s="97"/>
      <c r="E54" s="97"/>
      <c r="F54" s="97"/>
      <c r="G54" s="97"/>
      <c r="H54" s="97"/>
      <c r="I54" s="97"/>
      <c r="J54" s="97"/>
      <c r="K54" s="97"/>
      <c r="L54" s="97"/>
      <c r="M54" s="97"/>
      <c r="N54" s="97"/>
      <c r="O54" s="97"/>
    </row>
    <row r="55" spans="2:15" s="1" customFormat="1" x14ac:dyDescent="0.25">
      <c r="C55" s="5" t="s">
        <v>0</v>
      </c>
      <c r="D55" s="5" t="s">
        <v>1</v>
      </c>
      <c r="E55" s="5" t="s">
        <v>2</v>
      </c>
      <c r="F55" s="5" t="s">
        <v>3</v>
      </c>
      <c r="G55" s="5" t="s">
        <v>4</v>
      </c>
      <c r="H55" s="5" t="s">
        <v>5</v>
      </c>
      <c r="I55" s="5" t="s">
        <v>6</v>
      </c>
      <c r="J55" s="5" t="s">
        <v>7</v>
      </c>
      <c r="K55" s="5" t="s">
        <v>8</v>
      </c>
      <c r="L55" s="5" t="s">
        <v>9</v>
      </c>
      <c r="M55" s="5" t="s">
        <v>10</v>
      </c>
      <c r="N55" s="5" t="s">
        <v>11</v>
      </c>
      <c r="O55" s="14" t="s">
        <v>16</v>
      </c>
    </row>
    <row r="56" spans="2:15" s="1" customFormat="1" x14ac:dyDescent="0.25">
      <c r="B56" s="2">
        <f>B33</f>
        <v>2018</v>
      </c>
      <c r="C56" s="6">
        <v>0</v>
      </c>
      <c r="D56" s="6">
        <v>0</v>
      </c>
      <c r="E56" s="6">
        <v>0</v>
      </c>
      <c r="F56" s="6">
        <v>0</v>
      </c>
      <c r="G56" s="6">
        <v>0</v>
      </c>
      <c r="H56" s="6">
        <v>0</v>
      </c>
      <c r="I56" s="6">
        <v>0</v>
      </c>
      <c r="J56" s="6">
        <v>0</v>
      </c>
      <c r="K56" s="6">
        <v>24711.812320437337</v>
      </c>
      <c r="L56" s="6">
        <v>24711.812320437337</v>
      </c>
      <c r="M56" s="6">
        <v>24711.812320437337</v>
      </c>
      <c r="N56" s="6">
        <v>24711.812320437337</v>
      </c>
      <c r="O56" s="13">
        <f>SUM(C56:N56)</f>
        <v>98847.249281749348</v>
      </c>
    </row>
    <row r="57" spans="2:15" s="1" customFormat="1" x14ac:dyDescent="0.25">
      <c r="B57" s="2">
        <f>B34</f>
        <v>2019</v>
      </c>
      <c r="C57" s="6">
        <v>67136.967516499994</v>
      </c>
      <c r="D57" s="6">
        <v>79268.796000000002</v>
      </c>
      <c r="E57" s="6">
        <v>103613.2105841</v>
      </c>
      <c r="F57" s="6">
        <v>112440.59354430001</v>
      </c>
      <c r="G57" s="6">
        <v>127466.239</v>
      </c>
      <c r="H57" s="6">
        <v>131617.31683852003</v>
      </c>
      <c r="I57" s="6">
        <v>149472.32025399499</v>
      </c>
      <c r="J57" s="6">
        <v>151274.36080740101</v>
      </c>
      <c r="K57" s="6">
        <v>152723.10849453299</v>
      </c>
      <c r="L57" s="6">
        <v>140971.41763760301</v>
      </c>
      <c r="M57" s="6">
        <v>133293.38870479402</v>
      </c>
      <c r="N57" s="6">
        <v>159221.095</v>
      </c>
      <c r="O57" s="13">
        <f>SUM(C57:N57)</f>
        <v>1508498.8143817459</v>
      </c>
    </row>
    <row r="58" spans="2:15" s="1" customFormat="1" x14ac:dyDescent="0.25">
      <c r="B58" s="2">
        <f>B35</f>
        <v>2020</v>
      </c>
      <c r="C58" s="6">
        <v>107156.11027418</v>
      </c>
      <c r="D58" s="6">
        <v>118364.882439024</v>
      </c>
      <c r="E58" s="6">
        <v>96111.574861227899</v>
      </c>
      <c r="F58" s="6">
        <v>4444.326</v>
      </c>
      <c r="G58" s="6">
        <v>3142.5997123633306</v>
      </c>
      <c r="H58" s="6">
        <v>3200.5076501261501</v>
      </c>
      <c r="I58" s="6">
        <v>139818.55153910798</v>
      </c>
      <c r="J58" s="6">
        <v>172116.05194701429</v>
      </c>
      <c r="K58" s="6">
        <v>170691.61664423902</v>
      </c>
      <c r="L58" s="6">
        <v>177668.33256602185</v>
      </c>
      <c r="M58" s="6">
        <v>172328.44821614801</v>
      </c>
      <c r="N58" s="6">
        <v>203146.44052817492</v>
      </c>
      <c r="O58" s="13">
        <f>SUM(C58:N58)</f>
        <v>1368189.4423776274</v>
      </c>
    </row>
    <row r="59" spans="2:15" s="1" customFormat="1" x14ac:dyDescent="0.25">
      <c r="B59" s="2">
        <f>B36</f>
        <v>2021</v>
      </c>
      <c r="C59" s="6">
        <v>190776.56765433139</v>
      </c>
      <c r="D59" s="6">
        <v>172622.16121518487</v>
      </c>
      <c r="E59" s="6">
        <v>202887.96830614001</v>
      </c>
      <c r="F59" s="6">
        <v>202615.50561396132</v>
      </c>
      <c r="G59" s="6">
        <v>210867.33263246427</v>
      </c>
      <c r="H59" s="6">
        <v>215922.68126913373</v>
      </c>
      <c r="I59" s="6">
        <v>0</v>
      </c>
      <c r="J59" s="6">
        <v>0</v>
      </c>
      <c r="K59" s="6">
        <v>0</v>
      </c>
      <c r="L59" s="6">
        <v>0</v>
      </c>
      <c r="M59" s="6">
        <v>0</v>
      </c>
      <c r="N59" s="6">
        <v>0</v>
      </c>
      <c r="O59" s="6">
        <v>0</v>
      </c>
    </row>
    <row r="60" spans="2:15" s="1" customFormat="1" x14ac:dyDescent="0.25">
      <c r="B60" s="2"/>
      <c r="C60" s="6"/>
      <c r="D60" s="6"/>
      <c r="E60" s="6"/>
      <c r="F60" s="6"/>
      <c r="G60" s="6"/>
      <c r="H60" s="6"/>
      <c r="I60" s="6"/>
      <c r="J60" s="6"/>
      <c r="K60" s="6"/>
      <c r="L60" s="6"/>
      <c r="M60" s="6"/>
      <c r="N60" s="6"/>
      <c r="O60" s="13"/>
    </row>
    <row r="61" spans="2:15" s="1" customFormat="1" x14ac:dyDescent="0.25"/>
    <row r="62" spans="2:15" s="1" customFormat="1" x14ac:dyDescent="0.25"/>
    <row r="63" spans="2:15" s="1" customFormat="1" x14ac:dyDescent="0.25"/>
    <row r="64" spans="2:15" s="1" customFormat="1" x14ac:dyDescent="0.25"/>
    <row r="65" spans="3:15" s="1" customFormat="1" x14ac:dyDescent="0.25"/>
    <row r="66" spans="3:15" s="1" customFormat="1" x14ac:dyDescent="0.25"/>
    <row r="67" spans="3:15" s="1" customFormat="1" x14ac:dyDescent="0.25"/>
    <row r="68" spans="3:15" s="1" customFormat="1" x14ac:dyDescent="0.25"/>
    <row r="69" spans="3:15" s="1" customFormat="1" x14ac:dyDescent="0.25"/>
    <row r="70" spans="3:15" s="1" customFormat="1" x14ac:dyDescent="0.25"/>
    <row r="71" spans="3:15" s="1" customFormat="1" x14ac:dyDescent="0.25"/>
    <row r="72" spans="3:15" s="1" customFormat="1" x14ac:dyDescent="0.25"/>
    <row r="73" spans="3:15" s="1" customFormat="1" x14ac:dyDescent="0.25"/>
    <row r="74" spans="3:15" s="1" customFormat="1" x14ac:dyDescent="0.25"/>
    <row r="75" spans="3:15" s="1" customFormat="1" x14ac:dyDescent="0.25"/>
    <row r="76" spans="3:15" s="1" customFormat="1" x14ac:dyDescent="0.25"/>
    <row r="77" spans="3:15" s="1" customFormat="1" x14ac:dyDescent="0.25"/>
    <row r="78" spans="3:15" s="1" customFormat="1" x14ac:dyDescent="0.25"/>
    <row r="79" spans="3:15" s="1" customFormat="1" ht="21" x14ac:dyDescent="0.35">
      <c r="C79" s="98" t="s">
        <v>87</v>
      </c>
      <c r="D79" s="97"/>
      <c r="E79" s="97"/>
      <c r="F79" s="97"/>
      <c r="G79" s="97"/>
      <c r="H79" s="97"/>
      <c r="I79" s="97"/>
      <c r="J79" s="97"/>
      <c r="K79" s="97"/>
      <c r="L79" s="97"/>
      <c r="M79" s="97"/>
      <c r="N79" s="97"/>
      <c r="O79" s="97"/>
    </row>
    <row r="80" spans="3:15" s="1" customFormat="1" x14ac:dyDescent="0.25">
      <c r="C80" s="5" t="s">
        <v>0</v>
      </c>
      <c r="D80" s="5" t="s">
        <v>1</v>
      </c>
      <c r="E80" s="5" t="s">
        <v>2</v>
      </c>
      <c r="F80" s="5" t="s">
        <v>3</v>
      </c>
      <c r="G80" s="5" t="s">
        <v>4</v>
      </c>
      <c r="H80" s="5" t="s">
        <v>5</v>
      </c>
      <c r="I80" s="5" t="s">
        <v>6</v>
      </c>
      <c r="J80" s="5" t="s">
        <v>7</v>
      </c>
      <c r="K80" s="5" t="s">
        <v>8</v>
      </c>
      <c r="L80" s="5" t="s">
        <v>9</v>
      </c>
      <c r="M80" s="5" t="s">
        <v>10</v>
      </c>
      <c r="N80" s="5" t="s">
        <v>11</v>
      </c>
      <c r="O80" s="14" t="s">
        <v>16</v>
      </c>
    </row>
    <row r="81" spans="2:15" s="1" customFormat="1" x14ac:dyDescent="0.25">
      <c r="B81" s="2">
        <f>B56</f>
        <v>2018</v>
      </c>
      <c r="C81" s="6">
        <v>0</v>
      </c>
      <c r="D81" s="6">
        <v>0</v>
      </c>
      <c r="E81" s="6">
        <v>0</v>
      </c>
      <c r="F81" s="6">
        <v>0</v>
      </c>
      <c r="G81" s="6">
        <v>0</v>
      </c>
      <c r="H81" s="6">
        <v>0</v>
      </c>
      <c r="I81" s="6">
        <v>0</v>
      </c>
      <c r="J81" s="6">
        <v>0</v>
      </c>
      <c r="K81" s="6">
        <v>10905.481</v>
      </c>
      <c r="L81" s="6">
        <v>12134.449000000001</v>
      </c>
      <c r="M81" s="6">
        <v>10529.783211895712</v>
      </c>
      <c r="N81" s="6">
        <v>14432.432000000001</v>
      </c>
      <c r="O81" s="13">
        <f>SUM(C81:N81)</f>
        <v>48002.14521189571</v>
      </c>
    </row>
    <row r="82" spans="2:15" s="1" customFormat="1" x14ac:dyDescent="0.25">
      <c r="B82" s="2">
        <f>B57</f>
        <v>2019</v>
      </c>
      <c r="C82" s="6">
        <v>27165.455239697221</v>
      </c>
      <c r="D82" s="6">
        <v>29595.973000000002</v>
      </c>
      <c r="E82" s="6">
        <v>23030.121999999999</v>
      </c>
      <c r="F82" s="6">
        <v>19707.038</v>
      </c>
      <c r="G82" s="6">
        <v>19384.756073170691</v>
      </c>
      <c r="H82" s="6">
        <v>21537.222011774</v>
      </c>
      <c r="I82" s="6">
        <v>22896.855396130981</v>
      </c>
      <c r="J82" s="6">
        <v>46495.800137535945</v>
      </c>
      <c r="K82" s="6">
        <v>43408.239930261108</v>
      </c>
      <c r="L82" s="6">
        <v>44427.553596039019</v>
      </c>
      <c r="M82" s="6">
        <v>50759.234331110012</v>
      </c>
      <c r="N82" s="6">
        <v>69446.330099999992</v>
      </c>
      <c r="O82" s="13">
        <f>SUM(C82:N82)</f>
        <v>417854.57981571904</v>
      </c>
    </row>
    <row r="83" spans="2:15" s="1" customFormat="1" x14ac:dyDescent="0.25">
      <c r="B83" s="2">
        <f>B58</f>
        <v>2020</v>
      </c>
      <c r="C83" s="6">
        <v>65127.116652296041</v>
      </c>
      <c r="D83" s="6">
        <v>54728.452319386008</v>
      </c>
      <c r="E83" s="6">
        <v>64369.296336551102</v>
      </c>
      <c r="F83" s="6">
        <v>72361.973774289349</v>
      </c>
      <c r="G83" s="6">
        <v>41350.979020994142</v>
      </c>
      <c r="H83" s="6">
        <v>48248.029960999207</v>
      </c>
      <c r="I83" s="6">
        <v>58831.228468208195</v>
      </c>
      <c r="J83" s="6">
        <v>58974.361988564946</v>
      </c>
      <c r="K83" s="6">
        <v>66652.841994065966</v>
      </c>
      <c r="L83" s="6">
        <v>69986.336853691944</v>
      </c>
      <c r="M83" s="6">
        <v>74605.720507989885</v>
      </c>
      <c r="N83" s="6">
        <v>81738.352841883956</v>
      </c>
      <c r="O83" s="13">
        <f>SUM(C83:N83)</f>
        <v>756974.6907189209</v>
      </c>
    </row>
    <row r="84" spans="2:15" s="1" customFormat="1" x14ac:dyDescent="0.25">
      <c r="B84" s="2">
        <f>B59</f>
        <v>2021</v>
      </c>
      <c r="C84" s="6">
        <v>73693.161203427648</v>
      </c>
      <c r="D84" s="6">
        <v>75095.148502943863</v>
      </c>
      <c r="E84" s="6">
        <v>94063.990078021132</v>
      </c>
      <c r="F84" s="6">
        <v>89049.606960554331</v>
      </c>
      <c r="G84" s="6">
        <v>59509.488166526673</v>
      </c>
      <c r="H84" s="6">
        <v>59085.37268376776</v>
      </c>
      <c r="I84" s="6">
        <v>0</v>
      </c>
      <c r="J84" s="6">
        <v>0</v>
      </c>
      <c r="K84" s="6">
        <v>0</v>
      </c>
      <c r="L84" s="6">
        <v>0</v>
      </c>
      <c r="M84" s="6">
        <v>0</v>
      </c>
      <c r="N84" s="6">
        <v>0</v>
      </c>
      <c r="O84" s="6">
        <v>0</v>
      </c>
    </row>
    <row r="85" spans="2:15" s="1" customFormat="1" x14ac:dyDescent="0.25"/>
    <row r="86" spans="2:15" s="1" customFormat="1" x14ac:dyDescent="0.25"/>
    <row r="87" spans="2:15" s="1" customFormat="1" x14ac:dyDescent="0.25"/>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2:15" s="1" customFormat="1" x14ac:dyDescent="0.25"/>
    <row r="98" spans="2:15" s="1" customFormat="1" x14ac:dyDescent="0.25"/>
    <row r="99" spans="2:15" s="1" customFormat="1" x14ac:dyDescent="0.25"/>
    <row r="100" spans="2:15" s="1" customFormat="1" x14ac:dyDescent="0.25"/>
    <row r="101" spans="2:15" s="1" customFormat="1" x14ac:dyDescent="0.25"/>
    <row r="102" spans="2:15" s="1" customFormat="1" ht="21" x14ac:dyDescent="0.35">
      <c r="C102" s="98" t="s">
        <v>88</v>
      </c>
      <c r="D102" s="97"/>
      <c r="E102" s="97"/>
      <c r="F102" s="97"/>
      <c r="G102" s="97"/>
      <c r="H102" s="97"/>
      <c r="I102" s="97"/>
      <c r="J102" s="97"/>
      <c r="K102" s="97"/>
      <c r="L102" s="97"/>
      <c r="M102" s="97"/>
      <c r="N102" s="97"/>
      <c r="O102" s="97"/>
    </row>
    <row r="103" spans="2:15" s="1" customFormat="1" x14ac:dyDescent="0.25">
      <c r="C103" s="5" t="s">
        <v>0</v>
      </c>
      <c r="D103" s="5" t="s">
        <v>1</v>
      </c>
      <c r="E103" s="5" t="s">
        <v>2</v>
      </c>
      <c r="F103" s="5" t="s">
        <v>3</v>
      </c>
      <c r="G103" s="5" t="s">
        <v>4</v>
      </c>
      <c r="H103" s="5" t="s">
        <v>5</v>
      </c>
      <c r="I103" s="5" t="s">
        <v>6</v>
      </c>
      <c r="J103" s="5" t="s">
        <v>7</v>
      </c>
      <c r="K103" s="5" t="s">
        <v>8</v>
      </c>
      <c r="L103" s="5" t="s">
        <v>9</v>
      </c>
      <c r="M103" s="5" t="s">
        <v>10</v>
      </c>
      <c r="N103" s="5" t="s">
        <v>11</v>
      </c>
      <c r="O103" s="14" t="s">
        <v>16</v>
      </c>
    </row>
    <row r="104" spans="2:15" s="1" customFormat="1" x14ac:dyDescent="0.25">
      <c r="B104" s="2">
        <f>B81</f>
        <v>2018</v>
      </c>
      <c r="C104" s="6">
        <v>0</v>
      </c>
      <c r="D104" s="6">
        <v>0</v>
      </c>
      <c r="E104" s="6">
        <v>0</v>
      </c>
      <c r="F104" s="6">
        <v>0</v>
      </c>
      <c r="G104" s="6">
        <v>0</v>
      </c>
      <c r="H104" s="6">
        <v>0</v>
      </c>
      <c r="I104" s="6">
        <v>0</v>
      </c>
      <c r="J104" s="6">
        <v>0</v>
      </c>
      <c r="K104" s="6">
        <v>14164.459000000001</v>
      </c>
      <c r="L104" s="6">
        <v>21782.951008800428</v>
      </c>
      <c r="M104" s="6">
        <v>20955.535</v>
      </c>
      <c r="N104" s="6">
        <v>25712.456999999999</v>
      </c>
      <c r="O104" s="13">
        <f>SUM(C104:N104)</f>
        <v>82615.402008800418</v>
      </c>
    </row>
    <row r="105" spans="2:15" s="1" customFormat="1" x14ac:dyDescent="0.25">
      <c r="B105" s="2">
        <f>B82</f>
        <v>2019</v>
      </c>
      <c r="C105" s="6">
        <v>24711.764516000923</v>
      </c>
      <c r="D105" s="6">
        <v>24395.725999999999</v>
      </c>
      <c r="E105" s="6">
        <v>29255.562999999998</v>
      </c>
      <c r="F105" s="6">
        <v>31312.965</v>
      </c>
      <c r="G105" s="6">
        <v>35113.944000000003</v>
      </c>
      <c r="H105" s="6">
        <v>38661.812340000004</v>
      </c>
      <c r="I105" s="6">
        <v>46766.987999999998</v>
      </c>
      <c r="J105" s="6">
        <v>49835.077840000005</v>
      </c>
      <c r="K105" s="6">
        <v>50735.673569999999</v>
      </c>
      <c r="L105" s="6">
        <v>54910.64819</v>
      </c>
      <c r="M105" s="6">
        <v>55956.002</v>
      </c>
      <c r="N105" s="6">
        <v>65088.82475</v>
      </c>
      <c r="O105" s="13">
        <f>SUM(C105:N105)</f>
        <v>506744.98920600081</v>
      </c>
    </row>
    <row r="106" spans="2:15" s="1" customFormat="1" x14ac:dyDescent="0.25">
      <c r="B106" s="2">
        <f>B83</f>
        <v>2020</v>
      </c>
      <c r="C106" s="6">
        <v>65336.118459999998</v>
      </c>
      <c r="D106" s="6">
        <v>65156.145069999999</v>
      </c>
      <c r="E106" s="6">
        <v>74906.218129999994</v>
      </c>
      <c r="F106" s="6">
        <v>0</v>
      </c>
      <c r="G106" s="6">
        <v>0</v>
      </c>
      <c r="H106" s="6">
        <v>0</v>
      </c>
      <c r="I106" s="6">
        <v>0</v>
      </c>
      <c r="J106" s="6">
        <v>0</v>
      </c>
      <c r="K106" s="6">
        <v>0</v>
      </c>
      <c r="L106" s="6">
        <v>0</v>
      </c>
      <c r="M106" s="6">
        <v>0</v>
      </c>
      <c r="N106" s="6">
        <v>0</v>
      </c>
      <c r="O106" s="13">
        <f>SUM(C106:N106)</f>
        <v>205398.48165999999</v>
      </c>
    </row>
    <row r="107" spans="2:15" s="1" customFormat="1" x14ac:dyDescent="0.25">
      <c r="B107" s="2">
        <f>B84</f>
        <v>2021</v>
      </c>
      <c r="C107" s="6">
        <v>0</v>
      </c>
      <c r="D107" s="6">
        <v>0</v>
      </c>
      <c r="E107" s="6">
        <v>0</v>
      </c>
      <c r="F107" s="6">
        <v>0</v>
      </c>
      <c r="G107" s="6">
        <v>0</v>
      </c>
      <c r="H107" s="6">
        <v>0</v>
      </c>
      <c r="I107" s="6">
        <v>0</v>
      </c>
      <c r="J107" s="6">
        <v>0</v>
      </c>
      <c r="K107" s="6">
        <v>0</v>
      </c>
      <c r="L107" s="6">
        <v>0</v>
      </c>
      <c r="M107" s="6">
        <v>0</v>
      </c>
      <c r="N107" s="6">
        <v>0</v>
      </c>
      <c r="O107" s="6">
        <v>0</v>
      </c>
    </row>
    <row r="108" spans="2:15" s="1" customFormat="1" x14ac:dyDescent="0.25"/>
    <row r="109" spans="2:15" s="1" customFormat="1" x14ac:dyDescent="0.25"/>
    <row r="110" spans="2:15" s="1" customFormat="1" x14ac:dyDescent="0.25"/>
    <row r="111" spans="2:15" s="1" customFormat="1" x14ac:dyDescent="0.25"/>
    <row r="112" spans="2:15" s="1" customFormat="1" x14ac:dyDescent="0.25"/>
    <row r="113" spans="2:15" s="1" customFormat="1" x14ac:dyDescent="0.25"/>
    <row r="114" spans="2:15" s="1" customFormat="1" x14ac:dyDescent="0.25"/>
    <row r="115" spans="2:15" s="1" customFormat="1" x14ac:dyDescent="0.25"/>
    <row r="116" spans="2:15" s="1" customFormat="1" x14ac:dyDescent="0.25"/>
    <row r="117" spans="2:15" s="1" customFormat="1" x14ac:dyDescent="0.25"/>
    <row r="118" spans="2:15" s="1" customFormat="1" x14ac:dyDescent="0.25"/>
    <row r="119" spans="2:15" s="1" customFormat="1" x14ac:dyDescent="0.25"/>
    <row r="120" spans="2:15" s="1" customFormat="1" x14ac:dyDescent="0.25"/>
    <row r="121" spans="2:15" s="1" customFormat="1" x14ac:dyDescent="0.25"/>
    <row r="122" spans="2:15" s="1" customFormat="1" x14ac:dyDescent="0.25"/>
    <row r="123" spans="2:15" s="1" customFormat="1" x14ac:dyDescent="0.25"/>
    <row r="124" spans="2:15" s="1" customFormat="1" x14ac:dyDescent="0.25"/>
    <row r="125" spans="2:15" s="1" customFormat="1" ht="21" x14ac:dyDescent="0.35">
      <c r="C125" s="98" t="s">
        <v>89</v>
      </c>
      <c r="D125" s="97"/>
      <c r="E125" s="97"/>
      <c r="F125" s="97"/>
      <c r="G125" s="97"/>
      <c r="H125" s="97"/>
      <c r="I125" s="97"/>
      <c r="J125" s="97"/>
      <c r="K125" s="97"/>
      <c r="L125" s="97"/>
      <c r="M125" s="97"/>
      <c r="N125" s="97"/>
      <c r="O125" s="97"/>
    </row>
    <row r="126" spans="2:15" s="1" customFormat="1" x14ac:dyDescent="0.25">
      <c r="C126" s="5" t="s">
        <v>0</v>
      </c>
      <c r="D126" s="5" t="s">
        <v>1</v>
      </c>
      <c r="E126" s="5" t="s">
        <v>2</v>
      </c>
      <c r="F126" s="5" t="s">
        <v>3</v>
      </c>
      <c r="G126" s="5" t="s">
        <v>4</v>
      </c>
      <c r="H126" s="5" t="s">
        <v>5</v>
      </c>
      <c r="I126" s="5" t="s">
        <v>6</v>
      </c>
      <c r="J126" s="5" t="s">
        <v>7</v>
      </c>
      <c r="K126" s="5" t="s">
        <v>8</v>
      </c>
      <c r="L126" s="5" t="s">
        <v>9</v>
      </c>
      <c r="M126" s="5" t="s">
        <v>10</v>
      </c>
      <c r="N126" s="5" t="s">
        <v>11</v>
      </c>
      <c r="O126" s="14" t="s">
        <v>16</v>
      </c>
    </row>
    <row r="127" spans="2:15" s="1" customFormat="1" x14ac:dyDescent="0.25">
      <c r="B127" s="2">
        <f>B104</f>
        <v>2018</v>
      </c>
      <c r="C127" s="6">
        <v>0</v>
      </c>
      <c r="D127" s="6">
        <v>0</v>
      </c>
      <c r="E127" s="6">
        <v>0</v>
      </c>
      <c r="F127" s="6">
        <v>0</v>
      </c>
      <c r="G127" s="6">
        <v>0</v>
      </c>
      <c r="H127" s="6">
        <v>0</v>
      </c>
      <c r="I127" s="6">
        <v>0</v>
      </c>
      <c r="J127" s="6">
        <v>0</v>
      </c>
      <c r="K127" s="6">
        <v>1279.7729184188393</v>
      </c>
      <c r="L127" s="6">
        <v>1782.8006626999997</v>
      </c>
      <c r="M127" s="6">
        <v>908.74684059999981</v>
      </c>
      <c r="N127" s="6">
        <v>397.8973909</v>
      </c>
      <c r="O127" s="13">
        <f>SUM(C127:N127)</f>
        <v>4369.2178126188383</v>
      </c>
    </row>
    <row r="128" spans="2:15" s="1" customFormat="1" x14ac:dyDescent="0.25">
      <c r="B128" s="2">
        <f>B105</f>
        <v>2019</v>
      </c>
      <c r="C128" s="6">
        <v>308.91505299999994</v>
      </c>
      <c r="D128" s="6">
        <v>174.51599999999999</v>
      </c>
      <c r="E128" s="6">
        <v>296.55</v>
      </c>
      <c r="F128" s="6">
        <v>319.17577619999997</v>
      </c>
      <c r="G128" s="6">
        <v>276.57695380000001</v>
      </c>
      <c r="H128" s="6">
        <v>46.256999999999998</v>
      </c>
      <c r="I128" s="6">
        <v>197.643</v>
      </c>
      <c r="J128" s="6">
        <v>0</v>
      </c>
      <c r="K128" s="6">
        <v>0</v>
      </c>
      <c r="L128" s="6">
        <v>0</v>
      </c>
      <c r="M128" s="6">
        <v>0</v>
      </c>
      <c r="N128" s="6">
        <v>0</v>
      </c>
      <c r="O128" s="13">
        <f>SUM(C128:N128)</f>
        <v>1619.633783</v>
      </c>
    </row>
    <row r="129" spans="2:15" s="1" customFormat="1" x14ac:dyDescent="0.25">
      <c r="B129" s="2">
        <f>B106</f>
        <v>2020</v>
      </c>
      <c r="C129" s="6">
        <v>0</v>
      </c>
      <c r="D129" s="6">
        <v>0</v>
      </c>
      <c r="E129" s="6">
        <v>0</v>
      </c>
      <c r="F129" s="6">
        <v>0</v>
      </c>
      <c r="G129" s="6">
        <v>0</v>
      </c>
      <c r="H129" s="6">
        <v>0</v>
      </c>
      <c r="I129" s="6">
        <v>0</v>
      </c>
      <c r="J129" s="6">
        <v>0</v>
      </c>
      <c r="K129" s="6">
        <v>0</v>
      </c>
      <c r="L129" s="6">
        <v>0</v>
      </c>
      <c r="M129" s="6">
        <v>46.22</v>
      </c>
      <c r="N129" s="6">
        <v>163.77099999999999</v>
      </c>
      <c r="O129" s="13">
        <f>SUM(C129:N129)</f>
        <v>209.99099999999999</v>
      </c>
    </row>
    <row r="130" spans="2:15" s="1" customFormat="1" x14ac:dyDescent="0.25">
      <c r="B130" s="2">
        <f>B107</f>
        <v>2021</v>
      </c>
      <c r="C130" s="6">
        <v>290.43200000000002</v>
      </c>
      <c r="D130" s="6">
        <v>213.95500000000001</v>
      </c>
      <c r="E130" s="6">
        <v>278.93299999999999</v>
      </c>
      <c r="F130" s="6">
        <v>156.97499999999999</v>
      </c>
      <c r="G130" s="6">
        <v>240.74</v>
      </c>
      <c r="H130" s="6">
        <v>225.54933333333335</v>
      </c>
      <c r="I130" s="6">
        <v>0</v>
      </c>
      <c r="J130" s="6">
        <v>0</v>
      </c>
      <c r="K130" s="6">
        <v>0</v>
      </c>
      <c r="L130" s="6">
        <v>0</v>
      </c>
      <c r="M130" s="6">
        <v>0</v>
      </c>
      <c r="N130" s="6">
        <v>0</v>
      </c>
      <c r="O130" s="6">
        <v>0</v>
      </c>
    </row>
    <row r="131" spans="2:15" s="1" customFormat="1" x14ac:dyDescent="0.25"/>
    <row r="132" spans="2:15" s="1" customFormat="1" x14ac:dyDescent="0.25"/>
    <row r="133" spans="2:15" s="1" customFormat="1" x14ac:dyDescent="0.25"/>
    <row r="134" spans="2:15" s="1" customFormat="1" x14ac:dyDescent="0.25"/>
    <row r="135" spans="2:15" s="1" customFormat="1" x14ac:dyDescent="0.25"/>
    <row r="136" spans="2:15" s="1" customFormat="1" x14ac:dyDescent="0.25"/>
    <row r="137" spans="2:15" s="1" customFormat="1" x14ac:dyDescent="0.25"/>
    <row r="138" spans="2:15" s="1" customFormat="1" x14ac:dyDescent="0.25"/>
    <row r="139" spans="2:15" s="1" customFormat="1" x14ac:dyDescent="0.25"/>
    <row r="140" spans="2:15" s="1" customFormat="1" x14ac:dyDescent="0.25"/>
    <row r="141" spans="2:15" s="1" customFormat="1" x14ac:dyDescent="0.25"/>
    <row r="142" spans="2:15" s="1" customFormat="1" x14ac:dyDescent="0.25"/>
    <row r="143" spans="2:15" s="1" customFormat="1" x14ac:dyDescent="0.25"/>
  </sheetData>
  <mergeCells count="7">
    <mergeCell ref="C102:O102"/>
    <mergeCell ref="C125:O125"/>
    <mergeCell ref="C6:O6"/>
    <mergeCell ref="Q6:AB6"/>
    <mergeCell ref="C31:O31"/>
    <mergeCell ref="C54:O54"/>
    <mergeCell ref="C79:O7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F7" workbookViewId="0">
      <selection activeCell="Q23" sqref="Q23"/>
    </sheetView>
  </sheetViews>
  <sheetFormatPr baseColWidth="10" defaultRowHeight="15" x14ac:dyDescent="0.25"/>
  <cols>
    <col min="11" max="11" width="0.140625" customWidth="1"/>
    <col min="12" max="12" width="9.140625" customWidth="1"/>
    <col min="13" max="13" width="9" customWidth="1"/>
    <col min="14" max="14" width="9.140625" customWidth="1"/>
    <col min="15" max="15" width="9.28515625" customWidth="1"/>
    <col min="16" max="16" width="8.140625" customWidth="1"/>
    <col min="17" max="17" width="7.85546875" customWidth="1"/>
    <col min="18" max="18" width="8.85546875" customWidth="1"/>
    <col min="19" max="19" width="9" customWidth="1"/>
    <col min="20" max="20" width="9.28515625" customWidth="1"/>
    <col min="21" max="21" width="9.5703125" customWidth="1"/>
    <col min="22" max="22" width="8.85546875" customWidth="1"/>
    <col min="23" max="23" width="8.42578125" customWidth="1"/>
  </cols>
  <sheetData>
    <row r="1" spans="1:23" x14ac:dyDescent="0.25">
      <c r="A1" s="15"/>
      <c r="B1" s="15"/>
      <c r="C1" s="103" t="s">
        <v>84</v>
      </c>
      <c r="D1" s="104"/>
      <c r="E1" s="104"/>
      <c r="F1" s="104"/>
      <c r="G1" s="104"/>
      <c r="H1" s="104"/>
    </row>
    <row r="2" spans="1:23" ht="30" customHeight="1" x14ac:dyDescent="0.25">
      <c r="A2" s="117" t="s">
        <v>21</v>
      </c>
      <c r="B2" s="118"/>
      <c r="C2" s="23" t="e">
        <f>#REF!</f>
        <v>#REF!</v>
      </c>
      <c r="D2" s="23" t="e">
        <f>#REF!</f>
        <v>#REF!</v>
      </c>
      <c r="E2" s="24" t="s">
        <v>22</v>
      </c>
      <c r="F2" s="24" t="s">
        <v>20</v>
      </c>
      <c r="G2" s="24" t="e">
        <f>#REF!</f>
        <v>#REF!</v>
      </c>
      <c r="H2" s="24" t="e">
        <f>#REF!</f>
        <v>#REF!</v>
      </c>
    </row>
    <row r="3" spans="1:23" ht="45" customHeight="1" x14ac:dyDescent="0.25">
      <c r="A3" s="119" t="s">
        <v>14</v>
      </c>
      <c r="B3" s="120"/>
      <c r="C3" s="26">
        <v>642.42499999999995</v>
      </c>
      <c r="D3" s="26">
        <v>1347.453</v>
      </c>
      <c r="E3" s="26">
        <f>D3-C3</f>
        <v>705.02800000000002</v>
      </c>
      <c r="F3" s="25">
        <f>IF(ISERROR(D3/C3-1),0,(D3/C3-1))</f>
        <v>1.0974479511226991</v>
      </c>
      <c r="G3" s="25">
        <f>C3/C5</f>
        <v>0.83830393598655428</v>
      </c>
      <c r="H3" s="25">
        <f>D3/D5</f>
        <v>0.75708113271154065</v>
      </c>
    </row>
    <row r="4" spans="1:23" ht="15.75" x14ac:dyDescent="0.25">
      <c r="A4" s="121" t="s">
        <v>15</v>
      </c>
      <c r="B4" s="122"/>
      <c r="C4" s="26">
        <v>123.914</v>
      </c>
      <c r="D4" s="26">
        <v>432.34699999999998</v>
      </c>
      <c r="E4" s="26">
        <f>D4-C4</f>
        <v>308.43299999999999</v>
      </c>
      <c r="F4" s="25">
        <f>IF(ISERROR(D4/C4-1),0,(D4/C4-1))</f>
        <v>2.4890892070306823</v>
      </c>
      <c r="G4" s="25">
        <f>C4/C5</f>
        <v>0.16169606401344577</v>
      </c>
      <c r="H4" s="25">
        <f>D4/D5</f>
        <v>0.24291886728845938</v>
      </c>
    </row>
    <row r="5" spans="1:23" ht="15.75" x14ac:dyDescent="0.25">
      <c r="A5" s="123" t="s">
        <v>19</v>
      </c>
      <c r="B5" s="124"/>
      <c r="C5" s="27">
        <f>SUM(C3:C4)</f>
        <v>766.33899999999994</v>
      </c>
      <c r="D5" s="27">
        <f>SUM(D3:D4)</f>
        <v>1779.8</v>
      </c>
      <c r="E5" s="27">
        <f>D5-C5</f>
        <v>1013.461</v>
      </c>
      <c r="F5" s="28">
        <f>IF(ISERROR(D5/C5-1),0,(D5/C5-1))</f>
        <v>1.3224708647217485</v>
      </c>
      <c r="G5" s="21"/>
      <c r="H5" s="1"/>
    </row>
    <row r="9" spans="1:23" ht="15" customHeight="1" x14ac:dyDescent="0.25">
      <c r="J9" s="15"/>
      <c r="K9" s="15"/>
      <c r="L9" s="103" t="s">
        <v>90</v>
      </c>
      <c r="M9" s="104"/>
      <c r="N9" s="104"/>
      <c r="O9" s="104"/>
      <c r="P9" s="104"/>
      <c r="Q9" s="104"/>
      <c r="R9" s="104"/>
      <c r="S9" s="104"/>
      <c r="T9" s="104"/>
      <c r="U9" s="104"/>
      <c r="V9" s="104"/>
      <c r="W9" s="105"/>
    </row>
    <row r="10" spans="1:23" ht="30" customHeight="1" x14ac:dyDescent="0.25">
      <c r="J10" s="106"/>
      <c r="K10" s="106"/>
      <c r="L10" s="110" t="s">
        <v>91</v>
      </c>
      <c r="M10" s="111"/>
      <c r="N10" s="111"/>
      <c r="O10" s="102"/>
      <c r="P10" s="110" t="s">
        <v>92</v>
      </c>
      <c r="Q10" s="111"/>
      <c r="R10" s="111"/>
      <c r="S10" s="102"/>
      <c r="T10" s="111" t="s">
        <v>93</v>
      </c>
      <c r="U10" s="116"/>
      <c r="V10" s="101" t="s">
        <v>94</v>
      </c>
      <c r="W10" s="102"/>
    </row>
    <row r="11" spans="1:23" x14ac:dyDescent="0.25">
      <c r="J11" s="107"/>
      <c r="K11" s="107"/>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75" x14ac:dyDescent="0.25">
      <c r="J12" s="112" t="s">
        <v>14</v>
      </c>
      <c r="K12" s="113"/>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75" x14ac:dyDescent="0.25">
      <c r="J13" s="114" t="s">
        <v>15</v>
      </c>
      <c r="K13" s="115"/>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75" x14ac:dyDescent="0.25">
      <c r="J14" s="108" t="s">
        <v>19</v>
      </c>
      <c r="K14" s="109"/>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C1:H1"/>
    <mergeCell ref="A2:B2"/>
    <mergeCell ref="A3:B3"/>
    <mergeCell ref="A4:B4"/>
    <mergeCell ref="A5:B5"/>
    <mergeCell ref="V10:W10"/>
    <mergeCell ref="L9:W9"/>
    <mergeCell ref="J10:K11"/>
    <mergeCell ref="J14:K14"/>
    <mergeCell ref="L10:O10"/>
    <mergeCell ref="P10:S10"/>
    <mergeCell ref="J12:K12"/>
    <mergeCell ref="J13:K13"/>
    <mergeCell ref="T10:U10"/>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A38" sqref="A38:J39"/>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18" t="s">
        <v>83</v>
      </c>
    </row>
    <row r="3" spans="1:10" x14ac:dyDescent="0.25"/>
    <row r="4" spans="1:10" x14ac:dyDescent="0.25"/>
    <row r="5" spans="1:10" x14ac:dyDescent="0.25"/>
    <row r="6" spans="1:10" ht="21" x14ac:dyDescent="0.25">
      <c r="A6" s="126" t="s">
        <v>18</v>
      </c>
      <c r="B6" s="127"/>
      <c r="C6" s="127"/>
      <c r="D6" s="127"/>
      <c r="E6" s="127"/>
      <c r="F6" s="127"/>
      <c r="G6" s="127"/>
      <c r="H6" s="127"/>
      <c r="I6" s="127"/>
      <c r="J6" s="128"/>
    </row>
    <row r="7" spans="1:10" x14ac:dyDescent="0.25"/>
    <row r="8" spans="1:10" s="19" customFormat="1" ht="36" customHeight="1" x14ac:dyDescent="0.25">
      <c r="A8" s="129" t="s">
        <v>73</v>
      </c>
      <c r="B8" s="129"/>
      <c r="C8" s="129"/>
      <c r="D8" s="129"/>
      <c r="E8" s="129"/>
      <c r="F8" s="129"/>
      <c r="G8" s="129"/>
      <c r="H8" s="129"/>
      <c r="I8" s="129"/>
      <c r="J8" s="129"/>
    </row>
    <row r="9" spans="1:10" ht="6" customHeight="1" x14ac:dyDescent="0.25"/>
    <row r="10" spans="1:10" ht="0.75" customHeight="1" x14ac:dyDescent="0.25"/>
    <row r="11" spans="1:10" ht="10.5" customHeight="1" x14ac:dyDescent="0.25">
      <c r="A11" s="20"/>
      <c r="B11" s="20"/>
      <c r="C11" s="20"/>
      <c r="D11" s="20"/>
      <c r="E11" s="20"/>
      <c r="F11" s="20"/>
      <c r="G11" s="20"/>
      <c r="H11" s="20"/>
      <c r="I11" s="20"/>
      <c r="J11" s="20"/>
    </row>
    <row r="12" spans="1:10" ht="19.5" customHeight="1" x14ac:dyDescent="0.25">
      <c r="A12" s="129" t="s">
        <v>74</v>
      </c>
      <c r="B12" s="129"/>
      <c r="C12" s="129"/>
      <c r="D12" s="129"/>
      <c r="E12" s="129"/>
      <c r="F12" s="129"/>
      <c r="G12" s="129"/>
      <c r="H12" s="129"/>
      <c r="I12" s="129"/>
      <c r="J12" s="129"/>
    </row>
    <row r="13" spans="1:10" ht="19.5" customHeight="1" x14ac:dyDescent="0.25">
      <c r="A13" s="89"/>
      <c r="B13" s="89"/>
      <c r="C13" s="89"/>
      <c r="D13" s="89"/>
      <c r="E13" s="89"/>
      <c r="F13" s="89"/>
      <c r="G13" s="89"/>
      <c r="H13" s="89"/>
      <c r="I13" s="89"/>
      <c r="J13" s="89"/>
    </row>
    <row r="14" spans="1:10" ht="19.5" customHeight="1" x14ac:dyDescent="0.25">
      <c r="A14" s="129" t="s">
        <v>75</v>
      </c>
      <c r="B14" s="129"/>
      <c r="C14" s="129"/>
      <c r="D14" s="129"/>
      <c r="E14" s="129"/>
      <c r="F14" s="129"/>
      <c r="G14" s="129"/>
      <c r="H14" s="129"/>
      <c r="I14" s="129"/>
      <c r="J14" s="129"/>
    </row>
    <row r="15" spans="1:10" ht="19.5" customHeight="1" x14ac:dyDescent="0.25">
      <c r="A15" s="89"/>
      <c r="B15" s="89"/>
      <c r="C15" s="89"/>
      <c r="D15" s="89"/>
      <c r="E15" s="89"/>
      <c r="F15" s="89"/>
      <c r="G15" s="89"/>
      <c r="H15" s="89"/>
      <c r="I15" s="89"/>
      <c r="J15" s="89"/>
    </row>
    <row r="16" spans="1:10" ht="51.75" customHeight="1" x14ac:dyDescent="0.25">
      <c r="A16" s="129" t="s">
        <v>76</v>
      </c>
      <c r="B16" s="129"/>
      <c r="C16" s="129"/>
      <c r="D16" s="129"/>
      <c r="E16" s="129"/>
      <c r="F16" s="129"/>
      <c r="G16" s="129"/>
      <c r="H16" s="129"/>
      <c r="I16" s="129"/>
      <c r="J16" s="129"/>
    </row>
    <row r="17" spans="1:10" ht="15.75" hidden="1" x14ac:dyDescent="0.25">
      <c r="A17" s="20"/>
      <c r="B17" s="20"/>
      <c r="C17" s="20"/>
      <c r="D17" s="20"/>
      <c r="E17" s="20"/>
      <c r="F17" s="20"/>
      <c r="G17" s="20"/>
      <c r="H17" s="20"/>
      <c r="I17" s="20"/>
      <c r="J17" s="20"/>
    </row>
    <row r="18" spans="1:10" ht="1.5" customHeight="1" x14ac:dyDescent="0.25">
      <c r="A18" s="20"/>
      <c r="B18" s="20"/>
      <c r="C18" s="20"/>
      <c r="D18" s="20"/>
      <c r="E18" s="20"/>
      <c r="F18" s="20"/>
      <c r="G18" s="20"/>
      <c r="H18" s="20"/>
      <c r="I18" s="20"/>
      <c r="J18" s="20"/>
    </row>
    <row r="19" spans="1:10" ht="15.75" hidden="1" x14ac:dyDescent="0.25">
      <c r="A19" s="20"/>
      <c r="B19" s="20"/>
      <c r="C19" s="20"/>
      <c r="D19" s="20"/>
      <c r="E19" s="20"/>
      <c r="F19" s="20"/>
      <c r="G19" s="20"/>
      <c r="H19" s="20"/>
      <c r="I19" s="20"/>
      <c r="J19" s="20"/>
    </row>
    <row r="20" spans="1:10" ht="15.75" hidden="1" x14ac:dyDescent="0.25">
      <c r="A20" s="20"/>
      <c r="B20" s="20"/>
      <c r="C20" s="20"/>
      <c r="D20" s="20"/>
      <c r="E20" s="20"/>
      <c r="F20" s="20"/>
      <c r="G20" s="20"/>
      <c r="H20" s="20"/>
      <c r="I20" s="20"/>
      <c r="J20" s="20"/>
    </row>
    <row r="21" spans="1:10" ht="15.75" x14ac:dyDescent="0.25">
      <c r="A21" s="20"/>
      <c r="B21" s="20"/>
      <c r="C21" s="20"/>
      <c r="D21" s="20"/>
      <c r="E21" s="20"/>
      <c r="F21" s="20"/>
      <c r="G21" s="20"/>
      <c r="H21" s="20"/>
      <c r="I21" s="20"/>
      <c r="J21" s="20"/>
    </row>
    <row r="22" spans="1:10" s="22" customFormat="1" ht="34.5" customHeight="1" x14ac:dyDescent="0.25">
      <c r="A22" s="130" t="s">
        <v>77</v>
      </c>
      <c r="B22" s="130"/>
      <c r="C22" s="130"/>
      <c r="D22" s="130"/>
      <c r="E22" s="130"/>
      <c r="F22" s="130"/>
      <c r="G22" s="130"/>
      <c r="H22" s="130"/>
      <c r="I22" s="130"/>
      <c r="J22" s="130"/>
    </row>
    <row r="23" spans="1:10" ht="15.75" hidden="1" x14ac:dyDescent="0.25">
      <c r="A23" s="20"/>
      <c r="B23" s="20"/>
      <c r="C23" s="20"/>
      <c r="D23" s="20"/>
      <c r="E23" s="20"/>
      <c r="F23" s="20"/>
      <c r="G23" s="20"/>
      <c r="H23" s="20"/>
      <c r="I23" s="20"/>
      <c r="J23" s="20"/>
    </row>
    <row r="24" spans="1:10" ht="15.75" x14ac:dyDescent="0.25">
      <c r="A24" s="20"/>
      <c r="B24" s="20"/>
      <c r="C24" s="20"/>
      <c r="D24" s="20"/>
      <c r="E24" s="20"/>
      <c r="F24" s="20"/>
      <c r="G24" s="20"/>
      <c r="H24" s="20"/>
      <c r="I24" s="20"/>
      <c r="J24" s="20"/>
    </row>
    <row r="25" spans="1:10" ht="42.75" customHeight="1" x14ac:dyDescent="0.25">
      <c r="A25" s="129" t="s">
        <v>78</v>
      </c>
      <c r="B25" s="129"/>
      <c r="C25" s="129"/>
      <c r="D25" s="129"/>
      <c r="E25" s="129"/>
      <c r="F25" s="129"/>
      <c r="G25" s="129"/>
      <c r="H25" s="129"/>
      <c r="I25" s="129"/>
      <c r="J25" s="129"/>
    </row>
    <row r="26" spans="1:10" ht="5.25" hidden="1" customHeight="1" x14ac:dyDescent="0.25">
      <c r="A26" s="20"/>
      <c r="B26" s="20"/>
      <c r="C26" s="20"/>
      <c r="D26" s="20"/>
      <c r="E26" s="20"/>
      <c r="F26" s="20"/>
      <c r="G26" s="20"/>
      <c r="H26" s="20"/>
      <c r="I26" s="20"/>
      <c r="J26" s="20"/>
    </row>
    <row r="27" spans="1:10" ht="18.75" customHeight="1" x14ac:dyDescent="0.25">
      <c r="A27" s="20"/>
      <c r="B27" s="20"/>
      <c r="C27" s="20"/>
      <c r="D27" s="20"/>
      <c r="E27" s="20"/>
      <c r="F27" s="20"/>
      <c r="G27" s="20"/>
      <c r="H27" s="20"/>
      <c r="I27" s="20"/>
      <c r="J27" s="20"/>
    </row>
    <row r="28" spans="1:10" ht="35.25" customHeight="1" x14ac:dyDescent="0.25">
      <c r="A28" s="129" t="s">
        <v>79</v>
      </c>
      <c r="B28" s="129"/>
      <c r="C28" s="129"/>
      <c r="D28" s="129"/>
      <c r="E28" s="129"/>
      <c r="F28" s="129"/>
      <c r="G28" s="129"/>
      <c r="H28" s="129"/>
      <c r="I28" s="129"/>
      <c r="J28" s="129"/>
    </row>
    <row r="29" spans="1:10" ht="16.5" hidden="1" customHeight="1" x14ac:dyDescent="0.25">
      <c r="A29" s="20"/>
      <c r="B29" s="20"/>
      <c r="C29" s="20"/>
      <c r="D29" s="20"/>
      <c r="E29" s="20"/>
      <c r="F29" s="20"/>
      <c r="G29" s="20"/>
      <c r="H29" s="20"/>
      <c r="I29" s="20"/>
      <c r="J29" s="20"/>
    </row>
    <row r="30" spans="1:10" ht="16.5" customHeight="1" x14ac:dyDescent="0.25">
      <c r="A30" s="20"/>
      <c r="B30" s="20"/>
      <c r="C30" s="20"/>
      <c r="D30" s="20"/>
      <c r="E30" s="20"/>
      <c r="F30" s="20"/>
      <c r="G30" s="20"/>
      <c r="H30" s="20"/>
      <c r="I30" s="20"/>
      <c r="J30" s="20"/>
    </row>
    <row r="31" spans="1:10" ht="36.75" customHeight="1" x14ac:dyDescent="0.25">
      <c r="A31" s="129" t="s">
        <v>80</v>
      </c>
      <c r="B31" s="129"/>
      <c r="C31" s="129"/>
      <c r="D31" s="129"/>
      <c r="E31" s="129"/>
      <c r="F31" s="129"/>
      <c r="G31" s="129"/>
      <c r="H31" s="129"/>
      <c r="I31" s="129"/>
      <c r="J31" s="129"/>
    </row>
    <row r="32" spans="1:10" ht="12.75" customHeight="1" x14ac:dyDescent="0.25"/>
    <row r="33" spans="1:10" ht="15.75" x14ac:dyDescent="0.25">
      <c r="A33" s="131" t="s">
        <v>81</v>
      </c>
      <c r="B33" s="131"/>
      <c r="C33" s="131"/>
      <c r="D33" s="131"/>
      <c r="E33" s="131"/>
      <c r="F33" s="131"/>
      <c r="G33" s="131"/>
      <c r="H33" s="131"/>
      <c r="I33" s="131"/>
      <c r="J33" s="131"/>
    </row>
    <row r="34" spans="1:10" ht="15.75" x14ac:dyDescent="0.25">
      <c r="A34" s="90"/>
      <c r="B34" s="90"/>
      <c r="C34" s="90"/>
      <c r="D34" s="90"/>
      <c r="E34" s="90"/>
      <c r="F34" s="90"/>
      <c r="G34" s="90"/>
      <c r="H34" s="90"/>
      <c r="I34" s="90"/>
      <c r="J34" s="90"/>
    </row>
    <row r="35" spans="1:10" ht="57.75" customHeight="1" x14ac:dyDescent="0.25">
      <c r="A35" s="132" t="s">
        <v>82</v>
      </c>
      <c r="B35" s="131"/>
      <c r="C35" s="131"/>
      <c r="D35" s="131"/>
      <c r="E35" s="131"/>
      <c r="F35" s="131"/>
      <c r="G35" s="131"/>
      <c r="H35" s="131"/>
      <c r="I35" s="131"/>
      <c r="J35" s="131"/>
    </row>
    <row r="36" spans="1:10" x14ac:dyDescent="0.25"/>
    <row r="37" spans="1:10" hidden="1" x14ac:dyDescent="0.25"/>
    <row r="38" spans="1:10" ht="15" customHeight="1" x14ac:dyDescent="0.25">
      <c r="A38" s="125"/>
      <c r="B38" s="125"/>
      <c r="C38" s="125"/>
      <c r="D38" s="125"/>
      <c r="E38" s="125"/>
      <c r="F38" s="125"/>
      <c r="G38" s="125"/>
      <c r="H38" s="125"/>
      <c r="I38" s="125"/>
      <c r="J38" s="125"/>
    </row>
    <row r="39" spans="1:10" ht="15" customHeight="1" x14ac:dyDescent="0.25">
      <c r="A39" s="125"/>
      <c r="B39" s="125"/>
      <c r="C39" s="125"/>
      <c r="D39" s="125"/>
      <c r="E39" s="125"/>
      <c r="F39" s="125"/>
      <c r="G39" s="125"/>
      <c r="H39" s="125"/>
      <c r="I39" s="125"/>
      <c r="J39" s="125"/>
    </row>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2021-08-12T08:48:05Z</dcterms:modified>
</cp:coreProperties>
</file>